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3"/>
  </bookViews>
  <sheets>
    <sheet name="СБ" sheetId="1" r:id="rId1"/>
    <sheet name="ОПР" sheetId="2" r:id="rId2"/>
    <sheet name="ОПП" sheetId="3" r:id="rId3"/>
    <sheet name="ОСК" sheetId="4" r:id="rId4"/>
    <sheet name="Данни" sheetId="5" r:id="rId5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'ОПР'!$A$3:$G$40</definedName>
    <definedName name="Excel_BuiltIn_Print_Area_5_1_1">'ОПР'!$A$4:$G$49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1">'ОПР'!$A$3:$G$57</definedName>
    <definedName name="_xlnm.Print_Area" localSheetId="3">'ОСК'!$A$2:$G$33</definedName>
  </definedNames>
  <calcPr fullCalcOnLoad="1"/>
</workbook>
</file>

<file path=xl/sharedStrings.xml><?xml version="1.0" encoding="utf-8"?>
<sst xmlns="http://schemas.openxmlformats.org/spreadsheetml/2006/main" count="188" uniqueCount="155">
  <si>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</si>
  <si>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</si>
  <si>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</si>
  <si>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</si>
  <si>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</si>
  <si>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</si>
  <si>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</si>
  <si>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</si>
  <si>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</si>
  <si>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</si>
  <si>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</si>
  <si>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</si>
  <si>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</si>
  <si>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</si>
  <si>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</si>
  <si>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</si>
  <si>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</si>
  <si>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Всичко парични потоци от инвестиционна дейност (Б)</t>
  </si>
  <si>
    <t>В.</t>
  </si>
  <si>
    <t>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</si>
  <si>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</si>
  <si>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</si>
  <si>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</si>
  <si>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</si>
  <si>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</si>
  <si>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</si>
  <si>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</si>
  <si>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(Хил.лв)</t>
  </si>
  <si>
    <t>Показатели</t>
  </si>
  <si>
    <t>Записан капитал</t>
  </si>
  <si>
    <t>Общо собствен капитал</t>
  </si>
  <si>
    <t>Други резерви</t>
  </si>
  <si>
    <t>1. Салдо в началото на отчетния период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</si>
  <si>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</si>
  <si>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</si>
  <si>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</si>
  <si>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</si>
  <si>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</si>
  <si>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</si>
  <si>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</si>
  <si>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Собствен капитал</t>
  </si>
  <si>
    <t>I. Записан капитал</t>
  </si>
  <si>
    <t>Общо за група I:</t>
  </si>
  <si>
    <t xml:space="preserve">ОБЩО ЗА РАЗДЕЛ "А": </t>
  </si>
  <si>
    <t xml:space="preserve"> - до 1 година</t>
  </si>
  <si>
    <t>Общо за група III:</t>
  </si>
  <si>
    <t>I.Материални запаси</t>
  </si>
  <si>
    <t xml:space="preserve">1. Суровини и материали </t>
  </si>
  <si>
    <t>II. Вземания</t>
  </si>
  <si>
    <t>Общо за група II:</t>
  </si>
  <si>
    <t xml:space="preserve"> - към персонала, в т.ч.:</t>
  </si>
  <si>
    <t xml:space="preserve"> - осигурителни задължения,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</si>
  <si>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</si>
  <si>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</si>
  <si>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</si>
  <si>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СУМА НА АКТИВА</t>
  </si>
  <si>
    <t>СУМА НА ПАСИВА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</si>
  <si>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</si>
  <si>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</si>
  <si>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</si>
  <si>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</si>
  <si>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</si>
  <si>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</si>
  <si>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</si>
  <si>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Нетни приходи от продажби в т.ч.:</t>
  </si>
  <si>
    <t>а) суровини и материали</t>
  </si>
  <si>
    <t>б) външни услуги</t>
  </si>
  <si>
    <t>а) разходи за възнаграждения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</si>
  <si>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</si>
  <si>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</si>
  <si>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- разходи за амортизация</t>
  </si>
  <si>
    <t>Общо разходи за оперативната дейност</t>
  </si>
  <si>
    <t>Общо финансови разходи</t>
  </si>
  <si>
    <t>Общо приходи от обичайната дейност</t>
  </si>
  <si>
    <t xml:space="preserve">Общо разходи </t>
  </si>
  <si>
    <t xml:space="preserve">Общо приходи </t>
  </si>
  <si>
    <t>Име на дружеството:</t>
  </si>
  <si>
    <t>Нетен 
поток</t>
  </si>
  <si>
    <t>Съставител:</t>
  </si>
  <si>
    <t>хил.лв.</t>
  </si>
  <si>
    <t>1. Вземания от клиенти и доставчици</t>
  </si>
  <si>
    <t>III. Парични  средства, в т.ч.:</t>
  </si>
  <si>
    <t>ІI. Резерви</t>
  </si>
  <si>
    <t>Всичко (общо разходи )</t>
  </si>
  <si>
    <t>Всичко (Общо приходи )</t>
  </si>
  <si>
    <t>Ръководител:</t>
  </si>
  <si>
    <t>Приложенията  са неразделна част от финансовия отчет.</t>
  </si>
  <si>
    <t>Приложенията са неразделна част от финансовия отчет.</t>
  </si>
  <si>
    <t xml:space="preserve">     период </t>
  </si>
  <si>
    <t>II. Дълготрайни материални активи</t>
  </si>
  <si>
    <t>I. Дълготрайни нематериални активи</t>
  </si>
  <si>
    <t>а) услуги</t>
  </si>
  <si>
    <t>б) разходи за осигуровки</t>
  </si>
  <si>
    <t>A. Нетекущи (дълготрайни) активи</t>
  </si>
  <si>
    <t>Общо за раздел A:</t>
  </si>
  <si>
    <t>Б. Текущи (краткотрайни) активи</t>
  </si>
  <si>
    <t>Общо за раздел  Б :</t>
  </si>
  <si>
    <t xml:space="preserve">Резерв от последващи оценки </t>
  </si>
  <si>
    <t>Резерви</t>
  </si>
  <si>
    <t xml:space="preserve">7.Разходи за данъци </t>
  </si>
  <si>
    <t>Приложенията са  неразделна част от  финансовия  отчет</t>
  </si>
  <si>
    <t>2.Разходи за придобиване на активи по стопански начин</t>
  </si>
  <si>
    <t xml:space="preserve">3. Други приходи </t>
  </si>
  <si>
    <t>4.Други лихви и финансови приходи</t>
  </si>
  <si>
    <t>Общо финансови приходи</t>
  </si>
  <si>
    <t>1. Разходи за суровини, материали и външни услуги в т.ч.:</t>
  </si>
  <si>
    <t>2. Разходи за персонала, в т.ч.:</t>
  </si>
  <si>
    <t>3. Разходи за амортизация и обезценка, в т.ч.:</t>
  </si>
  <si>
    <t>5. Разходи за лихви и други финансови разходи</t>
  </si>
  <si>
    <t>6.Счетоводна печалба</t>
  </si>
  <si>
    <t>Платени и възстановени данъци от печалбата</t>
  </si>
  <si>
    <t>2. Други резерви</t>
  </si>
  <si>
    <t>1.Концесии, патенти, лицензии, търговски марки, програмни продукти и други подобни права и активи</t>
  </si>
  <si>
    <t>1. Земи и сгради</t>
  </si>
  <si>
    <t>-сгради</t>
  </si>
  <si>
    <t>2.Машини, производствано оборудване и апартура</t>
  </si>
  <si>
    <t>3.Съоръжения и други</t>
  </si>
  <si>
    <t>4.Предоставени аванси и материалти активи в процес на изграждане</t>
  </si>
  <si>
    <t>-увеличение</t>
  </si>
  <si>
    <t>Текуща печалба</t>
  </si>
  <si>
    <t>1. Получени аванси, в т.ч.:</t>
  </si>
  <si>
    <t>2. Задължения към доставчици, в т.ч.:</t>
  </si>
  <si>
    <t>3. Други задължения, в т.ч.:</t>
  </si>
  <si>
    <t>Наташа Костадинова Стоянова</t>
  </si>
  <si>
    <t>инж. Валери Димитров Иванов</t>
  </si>
  <si>
    <t>-земи</t>
  </si>
  <si>
    <r>
      <t>“</t>
    </r>
    <r>
      <rPr>
        <b/>
        <sz val="12"/>
        <rFont val="Times New Roman"/>
        <family val="1"/>
      </rPr>
      <t>ВОДОСНАБДЯВАНЕ И КАНАЛИЗАЦИЯ” ООД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гр. Монтана</t>
    </r>
  </si>
  <si>
    <t>ЕИК  821152916</t>
  </si>
  <si>
    <t>2. Други вземания</t>
  </si>
  <si>
    <t>1. Законови резерви</t>
  </si>
  <si>
    <t>В. Задължения</t>
  </si>
  <si>
    <t>Общо за раздел В, в т.ч.:</t>
  </si>
  <si>
    <t>Б. Провизии и сходни задължения</t>
  </si>
  <si>
    <t>1. Провизии за пенсии и други подобни задължения</t>
  </si>
  <si>
    <t>Общо за раздел Б:</t>
  </si>
  <si>
    <t xml:space="preserve"> - над 1 година</t>
  </si>
  <si>
    <t>Г. Финансирания и приходи за бъдещи периоди, в т.ч.:</t>
  </si>
  <si>
    <t xml:space="preserve"> - финансирания</t>
  </si>
  <si>
    <t>а) балансова стойност на продадени активи</t>
  </si>
  <si>
    <t>4. Други разходи, в т.ч.:</t>
  </si>
  <si>
    <t>Законови резерви</t>
  </si>
  <si>
    <t>III. Текуща печалба</t>
  </si>
  <si>
    <t>8.Печалба</t>
  </si>
  <si>
    <t>III. Отсрочени данъци</t>
  </si>
  <si>
    <t>Дата на съставяне: 27.02.2020г.</t>
  </si>
  <si>
    <t>СЧЕТОВОДЕН БАЛАНС към 31 Декември 2019 г.</t>
  </si>
  <si>
    <t>Финансовият отчет е одобрен  от Управителя на 20.03.2020г.</t>
  </si>
  <si>
    <t>ОТЧЕТ ЗА ПРИХОДИТЕ И РАЗХОДИТЕ  за 2019 г.</t>
  </si>
  <si>
    <t>ОТЧЕТ ЗА ПАРИЧНИТЕ ПОТОЦИ за 2019 г.</t>
  </si>
  <si>
    <t>ОТЧЕТ ЗА  СОБСТВЕНИЯ КАПИТАЛ за 2019 г.</t>
  </si>
  <si>
    <t>2.Салдо след  промени в счетоводната политика и грешки</t>
  </si>
  <si>
    <t>3.Изменение за сметка на собствениците, в т.ч.:</t>
  </si>
  <si>
    <t>4. Финансов резултат от текущия период</t>
  </si>
  <si>
    <t>5. Салдо към края на отчетния период</t>
  </si>
  <si>
    <t xml:space="preserve">6. Собствен капитал към края на отчетния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</si>
</sst>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.00"/>
    <numFmt numFmtId="174" formatCode="_-* #,##0._л_в_-;\-* #,##0._л_в_-;_-* \-??\ _л_в_-;_-@_-"/>
    <numFmt numFmtId="175" formatCode="_-* #,##0.00\,_л_в_-;\-* #,##0.00\,_л_в_-;_-* \-??\ _л_в_-;_-@_-"/>
    <numFmt numFmtId="176" formatCode="#,##0.00\ &quot;лв&quot;;[Red]\(#,##0.00\)\ &quot;лв&quot;"/>
    <numFmt numFmtId="177" formatCode="#,##0.00\ &quot;лв&quot;;[Red]\(#,##0.00\)\ "/>
    <numFmt numFmtId="178" formatCode="#,##0.00\ &quot;лв&quot;;[Black]\(#,##0.00\)\ "/>
    <numFmt numFmtId="179" formatCode="#,##0.00;[Black]\(#,##0.00\)\ "/>
    <numFmt numFmtId="180" formatCode="#,##0.0;[Black]\(#,##0.0\)\ "/>
    <numFmt numFmtId="181" formatCode="#,##0;[Black]\(#,##0\)\ "/>
    <numFmt numFmtId="182" formatCode="#,##0.000;[Black]\(#,##0.000\)\ "/>
    <numFmt numFmtId="183" formatCode="_(* #,##0_);_(* \(#,##0\);_(* &quot;-&quot;??_);_(@_)"/>
    <numFmt numFmtId="184" formatCode="_(* #,##0.0_);_(* \(#,##0.0\);_(* &quot;-&quot;??_);_(@_)"/>
    <numFmt numFmtId="185" formatCode="#,##0.0"/>
    <numFmt numFmtId="186" formatCode="#,##0.000"/>
    <numFmt numFmtId="187" formatCode="#,##0.0000"/>
    <numFmt numFmtId="188" formatCode="_(* #,##0_);_(* \(#,##0\);_(* \-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л_в_-;\-* #,##0.0\ _л_в_-;_-* &quot;-&quot;?\ _л_в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2" fillId="17" borderId="10" xfId="0" applyFont="1" applyFill="1" applyBorder="1" applyAlignment="1">
      <alignment/>
    </xf>
    <xf numFmtId="0" fontId="23" fillId="17" borderId="10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 wrapText="1"/>
    </xf>
    <xf numFmtId="183" fontId="31" fillId="0" borderId="0" xfId="53" applyNumberFormat="1" applyFont="1" applyFill="1" applyBorder="1" applyAlignment="1" applyProtection="1">
      <alignment horizontal="left"/>
      <protection/>
    </xf>
    <xf numFmtId="183" fontId="21" fillId="0" borderId="0" xfId="0" applyNumberFormat="1" applyFont="1" applyFill="1" applyBorder="1" applyAlignment="1">
      <alignment/>
    </xf>
    <xf numFmtId="183" fontId="21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 horizontal="center"/>
    </xf>
    <xf numFmtId="183" fontId="22" fillId="0" borderId="11" xfId="0" applyNumberFormat="1" applyFont="1" applyFill="1" applyBorder="1" applyAlignment="1">
      <alignment/>
    </xf>
    <xf numFmtId="183" fontId="22" fillId="0" borderId="11" xfId="0" applyNumberFormat="1" applyFont="1" applyFill="1" applyBorder="1" applyAlignment="1">
      <alignment horizontal="right"/>
    </xf>
    <xf numFmtId="183" fontId="23" fillId="0" borderId="12" xfId="0" applyNumberFormat="1" applyFont="1" applyFill="1" applyBorder="1" applyAlignment="1">
      <alignment horizontal="center"/>
    </xf>
    <xf numFmtId="183" fontId="23" fillId="0" borderId="13" xfId="0" applyNumberFormat="1" applyFont="1" applyFill="1" applyBorder="1" applyAlignment="1">
      <alignment horizontal="center"/>
    </xf>
    <xf numFmtId="183" fontId="36" fillId="0" borderId="0" xfId="0" applyNumberFormat="1" applyFont="1" applyFill="1" applyBorder="1" applyAlignment="1">
      <alignment/>
    </xf>
    <xf numFmtId="183" fontId="24" fillId="0" borderId="0" xfId="0" applyNumberFormat="1" applyFont="1" applyFill="1" applyBorder="1" applyAlignment="1">
      <alignment horizontal="center"/>
    </xf>
    <xf numFmtId="183" fontId="25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183" fontId="41" fillId="0" borderId="0" xfId="0" applyNumberFormat="1" applyFont="1" applyFill="1" applyAlignment="1">
      <alignment/>
    </xf>
    <xf numFmtId="183" fontId="21" fillId="0" borderId="0" xfId="0" applyNumberFormat="1" applyFont="1" applyFill="1" applyAlignment="1">
      <alignment/>
    </xf>
    <xf numFmtId="183" fontId="26" fillId="0" borderId="0" xfId="0" applyNumberFormat="1" applyFont="1" applyFill="1" applyBorder="1" applyAlignment="1">
      <alignment horizontal="center"/>
    </xf>
    <xf numFmtId="183" fontId="26" fillId="0" borderId="0" xfId="0" applyNumberFormat="1" applyFont="1" applyFill="1" applyBorder="1" applyAlignment="1">
      <alignment/>
    </xf>
    <xf numFmtId="183" fontId="21" fillId="0" borderId="0" xfId="0" applyNumberFormat="1" applyFont="1" applyFill="1" applyBorder="1" applyAlignment="1">
      <alignment horizontal="center"/>
    </xf>
    <xf numFmtId="183" fontId="21" fillId="0" borderId="0" xfId="0" applyNumberFormat="1" applyFont="1" applyFill="1" applyBorder="1" applyAlignment="1">
      <alignment horizontal="right" vertical="top"/>
    </xf>
    <xf numFmtId="183" fontId="21" fillId="0" borderId="0" xfId="0" applyNumberFormat="1" applyFont="1" applyFill="1" applyBorder="1" applyAlignment="1">
      <alignment horizontal="center" wrapText="1"/>
    </xf>
    <xf numFmtId="183" fontId="29" fillId="0" borderId="0" xfId="53" applyNumberFormat="1" applyFont="1" applyFill="1" applyBorder="1" applyAlignment="1" applyProtection="1">
      <alignment horizontal="left"/>
      <protection/>
    </xf>
    <xf numFmtId="183" fontId="21" fillId="0" borderId="0" xfId="0" applyNumberFormat="1" applyFont="1" applyBorder="1" applyAlignment="1">
      <alignment/>
    </xf>
    <xf numFmtId="183" fontId="21" fillId="0" borderId="0" xfId="0" applyNumberFormat="1" applyFont="1" applyAlignment="1">
      <alignment/>
    </xf>
    <xf numFmtId="183" fontId="30" fillId="0" borderId="0" xfId="0" applyNumberFormat="1" applyFont="1" applyFill="1" applyBorder="1" applyAlignment="1">
      <alignment/>
    </xf>
    <xf numFmtId="183" fontId="33" fillId="0" borderId="0" xfId="0" applyNumberFormat="1" applyFont="1" applyFill="1" applyBorder="1" applyAlignment="1">
      <alignment/>
    </xf>
    <xf numFmtId="183" fontId="42" fillId="0" borderId="0" xfId="0" applyNumberFormat="1" applyFont="1" applyFill="1" applyBorder="1" applyAlignment="1">
      <alignment/>
    </xf>
    <xf numFmtId="183" fontId="24" fillId="0" borderId="0" xfId="0" applyNumberFormat="1" applyFont="1" applyFill="1" applyBorder="1" applyAlignment="1">
      <alignment/>
    </xf>
    <xf numFmtId="183" fontId="24" fillId="0" borderId="0" xfId="0" applyNumberFormat="1" applyFont="1" applyFill="1" applyBorder="1" applyAlignment="1">
      <alignment horizontal="left"/>
    </xf>
    <xf numFmtId="183" fontId="22" fillId="0" borderId="0" xfId="0" applyNumberFormat="1" applyFont="1" applyFill="1" applyBorder="1" applyAlignment="1">
      <alignment horizontal="right"/>
    </xf>
    <xf numFmtId="183" fontId="26" fillId="0" borderId="0" xfId="0" applyNumberFormat="1" applyFont="1" applyBorder="1" applyAlignment="1">
      <alignment/>
    </xf>
    <xf numFmtId="183" fontId="26" fillId="0" borderId="0" xfId="0" applyNumberFormat="1" applyFont="1" applyBorder="1" applyAlignment="1">
      <alignment horizontal="right"/>
    </xf>
    <xf numFmtId="183" fontId="26" fillId="0" borderId="0" xfId="0" applyNumberFormat="1" applyFont="1" applyFill="1" applyBorder="1" applyAlignment="1">
      <alignment horizontal="right" vertical="top"/>
    </xf>
    <xf numFmtId="183" fontId="26" fillId="0" borderId="0" xfId="0" applyNumberFormat="1" applyFont="1" applyFill="1" applyBorder="1" applyAlignment="1">
      <alignment horizontal="center" wrapText="1"/>
    </xf>
    <xf numFmtId="183" fontId="22" fillId="17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>
      <alignment horizontal="center"/>
    </xf>
    <xf numFmtId="183" fontId="39" fillId="0" borderId="0" xfId="0" applyNumberFormat="1" applyFont="1" applyFill="1" applyBorder="1" applyAlignment="1">
      <alignment/>
    </xf>
    <xf numFmtId="183" fontId="26" fillId="0" borderId="0" xfId="0" applyNumberFormat="1" applyFont="1" applyFill="1" applyBorder="1" applyAlignment="1">
      <alignment horizontal="right"/>
    </xf>
    <xf numFmtId="183" fontId="26" fillId="0" borderId="0" xfId="0" applyNumberFormat="1" applyFont="1" applyAlignment="1">
      <alignment horizontal="center" wrapText="1"/>
    </xf>
    <xf numFmtId="183" fontId="21" fillId="0" borderId="0" xfId="0" applyNumberFormat="1" applyFont="1" applyFill="1" applyBorder="1" applyAlignment="1">
      <alignment horizontal="left"/>
    </xf>
    <xf numFmtId="18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83" fontId="2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183" fontId="21" fillId="0" borderId="0" xfId="0" applyNumberFormat="1" applyFont="1" applyFill="1" applyBorder="1" applyAlignment="1">
      <alignment horizontal="left" vertical="top"/>
    </xf>
    <xf numFmtId="183" fontId="44" fillId="0" borderId="0" xfId="53" applyNumberFormat="1" applyFont="1" applyFill="1" applyBorder="1" applyAlignment="1" applyProtection="1">
      <alignment horizontal="left"/>
      <protection/>
    </xf>
    <xf numFmtId="183" fontId="22" fillId="0" borderId="14" xfId="0" applyNumberFormat="1" applyFont="1" applyFill="1" applyBorder="1" applyAlignment="1">
      <alignment horizontal="center"/>
    </xf>
    <xf numFmtId="183" fontId="24" fillId="0" borderId="14" xfId="0" applyNumberFormat="1" applyFont="1" applyFill="1" applyBorder="1" applyAlignment="1">
      <alignment/>
    </xf>
    <xf numFmtId="183" fontId="34" fillId="0" borderId="0" xfId="0" applyNumberFormat="1" applyFont="1" applyFill="1" applyBorder="1" applyAlignment="1">
      <alignment horizontal="center"/>
    </xf>
    <xf numFmtId="183" fontId="45" fillId="0" borderId="0" xfId="0" applyNumberFormat="1" applyFont="1" applyFill="1" applyBorder="1" applyAlignment="1">
      <alignment/>
    </xf>
    <xf numFmtId="183" fontId="22" fillId="0" borderId="15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183" fontId="45" fillId="0" borderId="0" xfId="0" applyNumberFormat="1" applyFont="1" applyBorder="1" applyAlignment="1">
      <alignment/>
    </xf>
    <xf numFmtId="183" fontId="26" fillId="0" borderId="0" xfId="0" applyNumberFormat="1" applyFont="1" applyFill="1" applyAlignment="1">
      <alignment horizontal="center" wrapText="1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83" fontId="47" fillId="0" borderId="14" xfId="0" applyNumberFormat="1" applyFont="1" applyFill="1" applyBorder="1" applyAlignment="1">
      <alignment wrapText="1"/>
    </xf>
    <xf numFmtId="183" fontId="47" fillId="0" borderId="0" xfId="0" applyNumberFormat="1" applyFont="1" applyFill="1" applyBorder="1" applyAlignment="1">
      <alignment/>
    </xf>
    <xf numFmtId="183" fontId="47" fillId="0" borderId="14" xfId="0" applyNumberFormat="1" applyFont="1" applyFill="1" applyBorder="1" applyAlignment="1">
      <alignment/>
    </xf>
    <xf numFmtId="183" fontId="42" fillId="0" borderId="14" xfId="0" applyNumberFormat="1" applyFont="1" applyFill="1" applyBorder="1" applyAlignment="1">
      <alignment/>
    </xf>
    <xf numFmtId="183" fontId="30" fillId="0" borderId="14" xfId="0" applyNumberFormat="1" applyFont="1" applyFill="1" applyBorder="1" applyAlignment="1">
      <alignment horizontal="center"/>
    </xf>
    <xf numFmtId="183" fontId="48" fillId="0" borderId="16" xfId="0" applyNumberFormat="1" applyFont="1" applyFill="1" applyBorder="1" applyAlignment="1">
      <alignment/>
    </xf>
    <xf numFmtId="183" fontId="48" fillId="0" borderId="0" xfId="0" applyNumberFormat="1" applyFont="1" applyFill="1" applyBorder="1" applyAlignment="1">
      <alignment/>
    </xf>
    <xf numFmtId="183" fontId="48" fillId="0" borderId="17" xfId="0" applyNumberFormat="1" applyFont="1" applyFill="1" applyBorder="1" applyAlignment="1">
      <alignment/>
    </xf>
    <xf numFmtId="183" fontId="42" fillId="0" borderId="16" xfId="0" applyNumberFormat="1" applyFont="1" applyFill="1" applyBorder="1" applyAlignment="1">
      <alignment/>
    </xf>
    <xf numFmtId="183" fontId="30" fillId="0" borderId="17" xfId="0" applyNumberFormat="1" applyFont="1" applyFill="1" applyBorder="1" applyAlignment="1">
      <alignment horizontal="center"/>
    </xf>
    <xf numFmtId="183" fontId="30" fillId="0" borderId="14" xfId="0" applyNumberFormat="1" applyFont="1" applyFill="1" applyBorder="1" applyAlignment="1">
      <alignment/>
    </xf>
    <xf numFmtId="183" fontId="48" fillId="0" borderId="14" xfId="0" applyNumberFormat="1" applyFont="1" applyBorder="1" applyAlignment="1">
      <alignment/>
    </xf>
    <xf numFmtId="183" fontId="35" fillId="0" borderId="12" xfId="0" applyNumberFormat="1" applyFont="1" applyFill="1" applyBorder="1" applyAlignment="1">
      <alignment/>
    </xf>
    <xf numFmtId="183" fontId="22" fillId="0" borderId="12" xfId="0" applyNumberFormat="1" applyFont="1" applyFill="1" applyBorder="1" applyAlignment="1">
      <alignment horizontal="center"/>
    </xf>
    <xf numFmtId="183" fontId="22" fillId="0" borderId="13" xfId="0" applyNumberFormat="1" applyFont="1" applyFill="1" applyBorder="1" applyAlignment="1">
      <alignment horizontal="center"/>
    </xf>
    <xf numFmtId="183" fontId="22" fillId="0" borderId="13" xfId="0" applyNumberFormat="1" applyFont="1" applyFill="1" applyBorder="1" applyAlignment="1">
      <alignment/>
    </xf>
    <xf numFmtId="183" fontId="38" fillId="0" borderId="12" xfId="0" applyNumberFormat="1" applyFont="1" applyFill="1" applyBorder="1" applyAlignment="1">
      <alignment wrapText="1"/>
    </xf>
    <xf numFmtId="183" fontId="24" fillId="0" borderId="12" xfId="0" applyNumberFormat="1" applyFont="1" applyFill="1" applyBorder="1" applyAlignment="1">
      <alignment horizontal="center"/>
    </xf>
    <xf numFmtId="183" fontId="36" fillId="0" borderId="12" xfId="0" applyNumberFormat="1" applyFont="1" applyFill="1" applyBorder="1" applyAlignment="1">
      <alignment wrapText="1"/>
    </xf>
    <xf numFmtId="183" fontId="24" fillId="0" borderId="13" xfId="0" applyNumberFormat="1" applyFont="1" applyFill="1" applyBorder="1" applyAlignment="1">
      <alignment horizontal="center"/>
    </xf>
    <xf numFmtId="49" fontId="36" fillId="0" borderId="12" xfId="0" applyNumberFormat="1" applyFont="1" applyFill="1" applyBorder="1" applyAlignment="1">
      <alignment wrapText="1"/>
    </xf>
    <xf numFmtId="183" fontId="37" fillId="0" borderId="12" xfId="0" applyNumberFormat="1" applyFont="1" applyFill="1" applyBorder="1" applyAlignment="1">
      <alignment/>
    </xf>
    <xf numFmtId="183" fontId="35" fillId="0" borderId="18" xfId="0" applyNumberFormat="1" applyFont="1" applyFill="1" applyBorder="1" applyAlignment="1">
      <alignment/>
    </xf>
    <xf numFmtId="183" fontId="24" fillId="0" borderId="19" xfId="0" applyNumberFormat="1" applyFont="1" applyFill="1" applyBorder="1" applyAlignment="1">
      <alignment horizontal="center"/>
    </xf>
    <xf numFmtId="183" fontId="38" fillId="0" borderId="12" xfId="0" applyNumberFormat="1" applyFont="1" applyFill="1" applyBorder="1" applyAlignment="1">
      <alignment/>
    </xf>
    <xf numFmtId="183" fontId="48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83" fontId="25" fillId="0" borderId="20" xfId="0" applyNumberFormat="1" applyFont="1" applyFill="1" applyBorder="1" applyAlignment="1">
      <alignment/>
    </xf>
    <xf numFmtId="183" fontId="25" fillId="0" borderId="21" xfId="0" applyNumberFormat="1" applyFont="1" applyFill="1" applyBorder="1" applyAlignment="1">
      <alignment/>
    </xf>
    <xf numFmtId="183" fontId="42" fillId="0" borderId="14" xfId="0" applyNumberFormat="1" applyFont="1" applyFill="1" applyBorder="1" applyAlignment="1">
      <alignment wrapText="1"/>
    </xf>
    <xf numFmtId="183" fontId="21" fillId="0" borderId="22" xfId="0" applyNumberFormat="1" applyFont="1" applyFill="1" applyBorder="1" applyAlignment="1">
      <alignment/>
    </xf>
    <xf numFmtId="183" fontId="21" fillId="0" borderId="23" xfId="0" applyNumberFormat="1" applyFont="1" applyFill="1" applyBorder="1" applyAlignment="1">
      <alignment/>
    </xf>
    <xf numFmtId="183" fontId="21" fillId="0" borderId="24" xfId="0" applyNumberFormat="1" applyFont="1" applyFill="1" applyBorder="1" applyAlignment="1">
      <alignment/>
    </xf>
    <xf numFmtId="183" fontId="42" fillId="0" borderId="25" xfId="0" applyNumberFormat="1" applyFont="1" applyFill="1" applyBorder="1" applyAlignment="1">
      <alignment/>
    </xf>
    <xf numFmtId="183" fontId="30" fillId="0" borderId="26" xfId="0" applyNumberFormat="1" applyFont="1" applyFill="1" applyBorder="1" applyAlignment="1">
      <alignment horizontal="center"/>
    </xf>
    <xf numFmtId="183" fontId="30" fillId="0" borderId="27" xfId="0" applyNumberFormat="1" applyFont="1" applyFill="1" applyBorder="1" applyAlignment="1">
      <alignment horizontal="center"/>
    </xf>
    <xf numFmtId="183" fontId="21" fillId="0" borderId="14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183" fontId="34" fillId="0" borderId="14" xfId="0" applyNumberFormat="1" applyFont="1" applyFill="1" applyBorder="1" applyAlignment="1">
      <alignment/>
    </xf>
    <xf numFmtId="0" fontId="49" fillId="0" borderId="0" xfId="0" applyFont="1" applyAlignment="1">
      <alignment/>
    </xf>
    <xf numFmtId="183" fontId="30" fillId="0" borderId="28" xfId="0" applyNumberFormat="1" applyFont="1" applyFill="1" applyBorder="1" applyAlignment="1">
      <alignment horizontal="center"/>
    </xf>
    <xf numFmtId="183" fontId="21" fillId="0" borderId="16" xfId="0" applyNumberFormat="1" applyFont="1" applyFill="1" applyBorder="1" applyAlignment="1">
      <alignment/>
    </xf>
    <xf numFmtId="183" fontId="21" fillId="0" borderId="17" xfId="0" applyNumberFormat="1" applyFont="1" applyFill="1" applyBorder="1" applyAlignment="1">
      <alignment/>
    </xf>
    <xf numFmtId="183" fontId="32" fillId="0" borderId="13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 horizontal="left"/>
    </xf>
    <xf numFmtId="183" fontId="30" fillId="0" borderId="0" xfId="0" applyNumberFormat="1" applyFont="1" applyFill="1" applyBorder="1" applyAlignment="1">
      <alignment horizontal="right"/>
    </xf>
    <xf numFmtId="183" fontId="34" fillId="0" borderId="0" xfId="0" applyNumberFormat="1" applyFont="1" applyBorder="1" applyAlignment="1">
      <alignment/>
    </xf>
    <xf numFmtId="183" fontId="34" fillId="0" borderId="0" xfId="0" applyNumberFormat="1" applyFont="1" applyBorder="1" applyAlignment="1">
      <alignment horizontal="right"/>
    </xf>
    <xf numFmtId="183" fontId="34" fillId="0" borderId="0" xfId="0" applyNumberFormat="1" applyFont="1" applyFill="1" applyBorder="1" applyAlignment="1">
      <alignment horizontal="right"/>
    </xf>
    <xf numFmtId="183" fontId="26" fillId="0" borderId="0" xfId="0" applyNumberFormat="1" applyFont="1" applyFill="1" applyBorder="1" applyAlignment="1">
      <alignment horizontal="left"/>
    </xf>
    <xf numFmtId="183" fontId="47" fillId="0" borderId="14" xfId="0" applyNumberFormat="1" applyFont="1" applyFill="1" applyBorder="1" applyAlignment="1">
      <alignment horizontal="center"/>
    </xf>
    <xf numFmtId="183" fontId="48" fillId="0" borderId="14" xfId="0" applyNumberFormat="1" applyFont="1" applyFill="1" applyBorder="1" applyAlignment="1">
      <alignment horizontal="center"/>
    </xf>
    <xf numFmtId="181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81" fontId="24" fillId="0" borderId="10" xfId="0" applyNumberFormat="1" applyFont="1" applyFill="1" applyBorder="1" applyAlignment="1">
      <alignment/>
    </xf>
    <xf numFmtId="183" fontId="30" fillId="0" borderId="28" xfId="0" applyNumberFormat="1" applyFont="1" applyFill="1" applyBorder="1" applyAlignment="1">
      <alignment/>
    </xf>
    <xf numFmtId="183" fontId="30" fillId="0" borderId="29" xfId="0" applyNumberFormat="1" applyFont="1" applyFill="1" applyBorder="1" applyAlignment="1">
      <alignment horizontal="center"/>
    </xf>
    <xf numFmtId="183" fontId="30" fillId="0" borderId="22" xfId="0" applyNumberFormat="1" applyFont="1" applyFill="1" applyBorder="1" applyAlignment="1">
      <alignment/>
    </xf>
    <xf numFmtId="183" fontId="30" fillId="0" borderId="25" xfId="0" applyNumberFormat="1" applyFont="1" applyFill="1" applyBorder="1" applyAlignment="1">
      <alignment/>
    </xf>
    <xf numFmtId="183" fontId="22" fillId="17" borderId="30" xfId="0" applyNumberFormat="1" applyFont="1" applyFill="1" applyBorder="1" applyAlignment="1">
      <alignment horizontal="center" vertical="center"/>
    </xf>
    <xf numFmtId="183" fontId="22" fillId="17" borderId="31" xfId="0" applyNumberFormat="1" applyFont="1" applyFill="1" applyBorder="1" applyAlignment="1">
      <alignment horizontal="center" vertical="center"/>
    </xf>
    <xf numFmtId="183" fontId="43" fillId="0" borderId="0" xfId="0" applyNumberFormat="1" applyFont="1" applyFill="1" applyBorder="1" applyAlignment="1">
      <alignment horizontal="left" wrapText="1"/>
    </xf>
    <xf numFmtId="183" fontId="23" fillId="17" borderId="32" xfId="0" applyNumberFormat="1" applyFont="1" applyFill="1" applyBorder="1" applyAlignment="1">
      <alignment horizontal="center" vertical="center" wrapText="1"/>
    </xf>
    <xf numFmtId="183" fontId="23" fillId="17" borderId="33" xfId="0" applyNumberFormat="1" applyFont="1" applyFill="1" applyBorder="1" applyAlignment="1">
      <alignment horizontal="center" vertical="center" wrapText="1"/>
    </xf>
    <xf numFmtId="183" fontId="30" fillId="0" borderId="14" xfId="0" applyNumberFormat="1" applyFont="1" applyFill="1" applyBorder="1" applyAlignment="1">
      <alignment/>
    </xf>
    <xf numFmtId="183" fontId="42" fillId="0" borderId="14" xfId="0" applyNumberFormat="1" applyFont="1" applyFill="1" applyBorder="1" applyAlignment="1">
      <alignment/>
    </xf>
    <xf numFmtId="183" fontId="47" fillId="0" borderId="14" xfId="0" applyNumberFormat="1" applyFont="1" applyFill="1" applyBorder="1" applyAlignment="1">
      <alignment/>
    </xf>
    <xf numFmtId="0" fontId="51" fillId="0" borderId="14" xfId="0" applyFont="1" applyFill="1" applyBorder="1" applyAlignment="1">
      <alignment/>
    </xf>
    <xf numFmtId="183" fontId="48" fillId="0" borderId="14" xfId="0" applyNumberFormat="1" applyFont="1" applyFill="1" applyBorder="1" applyAlignment="1">
      <alignment/>
    </xf>
    <xf numFmtId="183" fontId="47" fillId="0" borderId="14" xfId="0" applyNumberFormat="1" applyFont="1" applyFill="1" applyBorder="1" applyAlignment="1">
      <alignment wrapText="1"/>
    </xf>
    <xf numFmtId="183" fontId="34" fillId="0" borderId="14" xfId="0" applyNumberFormat="1" applyFont="1" applyFill="1" applyBorder="1" applyAlignment="1">
      <alignment/>
    </xf>
    <xf numFmtId="183" fontId="30" fillId="0" borderId="29" xfId="0" applyNumberFormat="1" applyFont="1" applyFill="1" applyBorder="1" applyAlignment="1">
      <alignment/>
    </xf>
    <xf numFmtId="183" fontId="30" fillId="0" borderId="22" xfId="0" applyNumberFormat="1" applyFont="1" applyFill="1" applyBorder="1" applyAlignment="1">
      <alignment/>
    </xf>
    <xf numFmtId="183" fontId="47" fillId="0" borderId="34" xfId="0" applyNumberFormat="1" applyFont="1" applyFill="1" applyBorder="1" applyAlignment="1">
      <alignment/>
    </xf>
    <xf numFmtId="183" fontId="30" fillId="0" borderId="25" xfId="0" applyNumberFormat="1" applyFont="1" applyFill="1" applyBorder="1" applyAlignment="1">
      <alignment/>
    </xf>
    <xf numFmtId="183" fontId="30" fillId="0" borderId="28" xfId="0" applyNumberFormat="1" applyFont="1" applyFill="1" applyBorder="1" applyAlignment="1">
      <alignment/>
    </xf>
    <xf numFmtId="183" fontId="47" fillId="0" borderId="28" xfId="0" applyNumberFormat="1" applyFont="1" applyFill="1" applyBorder="1" applyAlignment="1">
      <alignment/>
    </xf>
    <xf numFmtId="183" fontId="46" fillId="0" borderId="0" xfId="0" applyNumberFormat="1" applyFont="1" applyFill="1" applyBorder="1" applyAlignment="1">
      <alignment/>
    </xf>
    <xf numFmtId="183" fontId="24" fillId="0" borderId="0" xfId="0" applyNumberFormat="1" applyFont="1" applyFill="1" applyBorder="1" applyAlignment="1">
      <alignment/>
    </xf>
    <xf numFmtId="183" fontId="47" fillId="0" borderId="14" xfId="0" applyNumberFormat="1" applyFont="1" applyFill="1" applyBorder="1" applyAlignment="1">
      <alignment/>
    </xf>
    <xf numFmtId="183" fontId="47" fillId="0" borderId="35" xfId="0" applyNumberFormat="1" applyFont="1" applyFill="1" applyBorder="1" applyAlignment="1">
      <alignment/>
    </xf>
    <xf numFmtId="183" fontId="30" fillId="0" borderId="14" xfId="0" applyNumberFormat="1" applyFont="1" applyFill="1" applyBorder="1" applyAlignment="1">
      <alignment horizontal="center"/>
    </xf>
    <xf numFmtId="183" fontId="42" fillId="0" borderId="35" xfId="0" applyNumberFormat="1" applyFont="1" applyFill="1" applyBorder="1" applyAlignment="1">
      <alignment/>
    </xf>
    <xf numFmtId="183" fontId="34" fillId="0" borderId="28" xfId="0" applyNumberFormat="1" applyFont="1" applyFill="1" applyBorder="1" applyAlignment="1">
      <alignment/>
    </xf>
    <xf numFmtId="183" fontId="30" fillId="0" borderId="14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left"/>
    </xf>
    <xf numFmtId="183" fontId="20" fillId="0" borderId="0" xfId="0" applyNumberFormat="1" applyFont="1" applyFill="1" applyBorder="1" applyAlignment="1">
      <alignment horizontal="left" wrapText="1"/>
    </xf>
    <xf numFmtId="183" fontId="21" fillId="0" borderId="0" xfId="0" applyNumberFormat="1" applyFont="1" applyFill="1" applyBorder="1" applyAlignment="1">
      <alignment horizontal="left"/>
    </xf>
    <xf numFmtId="183" fontId="22" fillId="18" borderId="10" xfId="0" applyNumberFormat="1" applyFont="1" applyFill="1" applyBorder="1" applyAlignment="1">
      <alignment horizontal="center"/>
    </xf>
    <xf numFmtId="183" fontId="22" fillId="18" borderId="10" xfId="0" applyNumberFormat="1" applyFont="1" applyFill="1" applyBorder="1" applyAlignment="1">
      <alignment horizontal="center" vertical="center" wrapText="1"/>
    </xf>
    <xf numFmtId="183" fontId="24" fillId="18" borderId="10" xfId="0" applyNumberFormat="1" applyFont="1" applyFill="1" applyBorder="1" applyAlignment="1">
      <alignment horizontal="center" vertical="center"/>
    </xf>
    <xf numFmtId="183" fontId="30" fillId="0" borderId="0" xfId="0" applyNumberFormat="1" applyFont="1" applyFill="1" applyBorder="1" applyAlignment="1">
      <alignment horizontal="center"/>
    </xf>
    <xf numFmtId="183" fontId="32" fillId="0" borderId="10" xfId="0" applyNumberFormat="1" applyFont="1" applyFill="1" applyBorder="1" applyAlignment="1">
      <alignment horizontal="right"/>
    </xf>
    <xf numFmtId="183" fontId="32" fillId="0" borderId="10" xfId="0" applyNumberFormat="1" applyFont="1" applyFill="1" applyBorder="1" applyAlignment="1">
      <alignment horizontal="left"/>
    </xf>
    <xf numFmtId="183" fontId="21" fillId="0" borderId="0" xfId="0" applyNumberFormat="1" applyFont="1" applyFill="1" applyBorder="1" applyAlignment="1">
      <alignment horizontal="center"/>
    </xf>
    <xf numFmtId="183" fontId="22" fillId="17" borderId="14" xfId="0" applyNumberFormat="1" applyFont="1" applyFill="1" applyBorder="1" applyAlignment="1">
      <alignment horizontal="center" vertical="center" wrapText="1"/>
    </xf>
    <xf numFmtId="183" fontId="27" fillId="0" borderId="0" xfId="0" applyNumberFormat="1" applyFont="1" applyFill="1" applyBorder="1" applyAlignment="1">
      <alignment horizontal="left"/>
    </xf>
    <xf numFmtId="183" fontId="40" fillId="0" borderId="0" xfId="53" applyNumberFormat="1" applyFont="1" applyFill="1" applyBorder="1" applyAlignment="1" applyProtection="1">
      <alignment horizontal="right"/>
      <protection/>
    </xf>
    <xf numFmtId="183" fontId="30" fillId="17" borderId="14" xfId="0" applyNumberFormat="1" applyFont="1" applyFill="1" applyBorder="1" applyAlignment="1">
      <alignment horizontal="center" vertical="center"/>
    </xf>
    <xf numFmtId="183" fontId="22" fillId="17" borderId="14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2" fillId="17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83" fontId="23" fillId="17" borderId="36" xfId="0" applyNumberFormat="1" applyFont="1" applyFill="1" applyBorder="1" applyAlignment="1">
      <alignment horizontal="center"/>
    </xf>
    <xf numFmtId="183" fontId="23" fillId="17" borderId="37" xfId="0" applyNumberFormat="1" applyFont="1" applyFill="1" applyBorder="1" applyAlignment="1">
      <alignment horizontal="center"/>
    </xf>
    <xf numFmtId="183" fontId="23" fillId="17" borderId="38" xfId="0" applyNumberFormat="1" applyFont="1" applyFill="1" applyBorder="1" applyAlignment="1">
      <alignment horizontal="center" vertical="center" wrapText="1"/>
    </xf>
    <xf numFmtId="183" fontId="23" fillId="17" borderId="39" xfId="0" applyNumberFormat="1" applyFont="1" applyFill="1" applyBorder="1" applyAlignment="1">
      <alignment horizontal="center" vertical="center" wrapText="1"/>
    </xf>
    <xf numFmtId="183" fontId="23" fillId="17" borderId="31" xfId="0" applyNumberFormat="1" applyFont="1" applyFill="1" applyBorder="1" applyAlignment="1">
      <alignment horizontal="center" vertical="center" wrapText="1"/>
    </xf>
    <xf numFmtId="183" fontId="21" fillId="0" borderId="0" xfId="0" applyNumberFormat="1" applyFont="1" applyFill="1" applyBorder="1" applyAlignment="1">
      <alignment horizontal="right"/>
    </xf>
    <xf numFmtId="183" fontId="26" fillId="0" borderId="0" xfId="0" applyNumberFormat="1" applyFont="1" applyFill="1" applyAlignment="1">
      <alignment horizontal="center" wrapText="1"/>
    </xf>
    <xf numFmtId="183" fontId="23" fillId="17" borderId="40" xfId="0" applyNumberFormat="1" applyFont="1" applyFill="1" applyBorder="1" applyAlignment="1">
      <alignment horizontal="center" vertical="center" wrapText="1"/>
    </xf>
    <xf numFmtId="183" fontId="23" fillId="17" borderId="41" xfId="0" applyNumberFormat="1" applyFont="1" applyFill="1" applyBorder="1" applyAlignment="1">
      <alignment horizontal="center" vertical="center" wrapText="1"/>
    </xf>
    <xf numFmtId="183" fontId="23" fillId="17" borderId="42" xfId="0" applyNumberFormat="1" applyFont="1" applyFill="1" applyBorder="1" applyAlignment="1">
      <alignment horizontal="center" vertical="center" wrapText="1"/>
    </xf>
    <xf numFmtId="183" fontId="22" fillId="17" borderId="43" xfId="0" applyNumberFormat="1" applyFont="1" applyFill="1" applyBorder="1" applyAlignment="1">
      <alignment horizontal="center" vertical="center"/>
    </xf>
    <xf numFmtId="183" fontId="23" fillId="17" borderId="44" xfId="0" applyNumberFormat="1" applyFont="1" applyFill="1" applyBorder="1" applyAlignment="1">
      <alignment horizontal="center" vertical="center" wrapText="1"/>
    </xf>
    <xf numFmtId="183" fontId="23" fillId="17" borderId="45" xfId="0" applyNumberFormat="1" applyFont="1" applyFill="1" applyBorder="1" applyAlignment="1">
      <alignment horizontal="center" vertical="center" wrapText="1"/>
    </xf>
    <xf numFmtId="183" fontId="23" fillId="17" borderId="46" xfId="0" applyNumberFormat="1" applyFont="1" applyFill="1" applyBorder="1" applyAlignment="1">
      <alignment horizontal="center" vertical="center" wrapText="1"/>
    </xf>
    <xf numFmtId="183" fontId="23" fillId="17" borderId="43" xfId="0" applyNumberFormat="1" applyFont="1" applyFill="1" applyBorder="1" applyAlignment="1">
      <alignment horizontal="center" vertical="center" wrapText="1"/>
    </xf>
    <xf numFmtId="183" fontId="23" fillId="17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48.8515625" style="37" customWidth="1"/>
    <col min="2" max="2" width="13.140625" style="37" customWidth="1"/>
    <col min="3" max="3" width="11.57421875" style="37" customWidth="1"/>
    <col min="4" max="4" width="44.421875" style="37" customWidth="1"/>
    <col min="5" max="5" width="13.8515625" style="37" customWidth="1"/>
    <col min="6" max="6" width="13.00390625" style="37" customWidth="1"/>
    <col min="7" max="8" width="10.57421875" style="37" bestFit="1" customWidth="1"/>
    <col min="9" max="10" width="10.28125" style="37" bestFit="1" customWidth="1"/>
    <col min="11" max="11" width="14.421875" style="37" customWidth="1"/>
    <col min="12" max="16384" width="9.140625" style="37" customWidth="1"/>
  </cols>
  <sheetData>
    <row r="1" spans="1:8" ht="22.5" customHeight="1">
      <c r="A1" s="16" t="str">
        <f>Данни!C4</f>
        <v>“ВОДОСНАБДЯВАНЕ И КАНАЛИЗАЦИЯ” ООД гр. Монтана</v>
      </c>
      <c r="B1" s="36"/>
      <c r="C1" s="36"/>
      <c r="D1" s="36"/>
      <c r="E1" s="161"/>
      <c r="F1" s="161"/>
      <c r="G1" s="161"/>
      <c r="H1" s="161"/>
    </row>
    <row r="2" spans="1:10" ht="18.75">
      <c r="A2" s="160" t="s">
        <v>145</v>
      </c>
      <c r="B2" s="160"/>
      <c r="C2" s="160"/>
      <c r="D2" s="55"/>
      <c r="E2" s="159" t="s">
        <v>127</v>
      </c>
      <c r="F2" s="159"/>
      <c r="G2" s="159"/>
      <c r="H2" s="159"/>
      <c r="I2" s="159"/>
      <c r="J2" s="159"/>
    </row>
    <row r="3" spans="1:6" ht="15.75">
      <c r="A3" s="165"/>
      <c r="B3" s="165"/>
      <c r="C3" s="165"/>
      <c r="D3" s="165"/>
      <c r="E3" s="165"/>
      <c r="F3" s="165"/>
    </row>
    <row r="4" spans="1:6" ht="14.25">
      <c r="A4" s="167" t="s">
        <v>33</v>
      </c>
      <c r="B4" s="167"/>
      <c r="C4" s="167"/>
      <c r="D4" s="166" t="s">
        <v>34</v>
      </c>
      <c r="E4" s="166"/>
      <c r="F4" s="166" t="s">
        <v>35</v>
      </c>
    </row>
    <row r="5" spans="1:6" ht="12.75">
      <c r="A5" s="164" t="s">
        <v>36</v>
      </c>
      <c r="B5" s="162" t="s">
        <v>37</v>
      </c>
      <c r="C5" s="162"/>
      <c r="D5" s="164" t="s">
        <v>36</v>
      </c>
      <c r="E5" s="162" t="s">
        <v>37</v>
      </c>
      <c r="F5" s="162"/>
    </row>
    <row r="6" spans="1:6" ht="12.75">
      <c r="A6" s="164"/>
      <c r="B6" s="163" t="s">
        <v>38</v>
      </c>
      <c r="C6" s="163" t="s">
        <v>39</v>
      </c>
      <c r="D6" s="164"/>
      <c r="E6" s="163" t="s">
        <v>38</v>
      </c>
      <c r="F6" s="163" t="s">
        <v>39</v>
      </c>
    </row>
    <row r="7" spans="1:6" ht="12.75">
      <c r="A7" s="164"/>
      <c r="B7" s="164"/>
      <c r="C7" s="164"/>
      <c r="D7" s="164"/>
      <c r="E7" s="164"/>
      <c r="F7" s="164"/>
    </row>
    <row r="8" spans="1:6" ht="12.75">
      <c r="A8" s="65" t="s">
        <v>5</v>
      </c>
      <c r="B8" s="65">
        <v>1</v>
      </c>
      <c r="C8" s="65">
        <v>2</v>
      </c>
      <c r="D8" s="65" t="s">
        <v>5</v>
      </c>
      <c r="E8" s="65">
        <v>1</v>
      </c>
      <c r="F8" s="65">
        <v>2</v>
      </c>
    </row>
    <row r="9" spans="1:11" ht="15.75">
      <c r="A9" s="82" t="s">
        <v>93</v>
      </c>
      <c r="B9" s="82"/>
      <c r="C9" s="82"/>
      <c r="D9" s="82" t="s">
        <v>40</v>
      </c>
      <c r="E9" s="82"/>
      <c r="F9" s="82"/>
      <c r="H9" s="19"/>
      <c r="I9" s="19"/>
      <c r="J9" s="19"/>
      <c r="K9" s="19"/>
    </row>
    <row r="10" spans="1:11" ht="15.75">
      <c r="A10" s="82" t="s">
        <v>90</v>
      </c>
      <c r="B10" s="74"/>
      <c r="C10" s="74"/>
      <c r="D10" s="82" t="s">
        <v>41</v>
      </c>
      <c r="E10" s="138">
        <v>467</v>
      </c>
      <c r="F10" s="139">
        <v>467</v>
      </c>
      <c r="G10" s="19"/>
      <c r="H10" s="19"/>
      <c r="I10" s="19"/>
      <c r="J10" s="19"/>
      <c r="K10" s="19"/>
    </row>
    <row r="11" spans="1:11" ht="47.25">
      <c r="A11" s="72" t="s">
        <v>112</v>
      </c>
      <c r="B11" s="140">
        <v>2516</v>
      </c>
      <c r="C11" s="140">
        <v>2767</v>
      </c>
      <c r="D11" s="138" t="s">
        <v>82</v>
      </c>
      <c r="E11" s="140"/>
      <c r="F11" s="140"/>
      <c r="G11" s="19"/>
      <c r="H11" s="19"/>
      <c r="I11" s="19"/>
      <c r="J11" s="19"/>
      <c r="K11" s="19"/>
    </row>
    <row r="12" spans="1:11" ht="15.75">
      <c r="A12" s="72"/>
      <c r="B12" s="140"/>
      <c r="C12" s="140"/>
      <c r="D12" s="140" t="s">
        <v>129</v>
      </c>
      <c r="E12" s="140">
        <v>1903</v>
      </c>
      <c r="F12" s="140">
        <v>1903</v>
      </c>
      <c r="G12" s="19"/>
      <c r="H12" s="19"/>
      <c r="I12" s="19"/>
      <c r="J12" s="19"/>
      <c r="K12" s="19"/>
    </row>
    <row r="13" spans="1:11" ht="15.75">
      <c r="A13" s="75" t="s">
        <v>42</v>
      </c>
      <c r="B13" s="138">
        <f>SUM(B11:B12)</f>
        <v>2516</v>
      </c>
      <c r="C13" s="138">
        <f>SUM(C11:C12)</f>
        <v>2767</v>
      </c>
      <c r="D13" s="140" t="s">
        <v>111</v>
      </c>
      <c r="E13" s="140">
        <v>1378</v>
      </c>
      <c r="F13" s="140">
        <v>1296</v>
      </c>
      <c r="G13" s="19"/>
      <c r="H13" s="19"/>
      <c r="I13" s="19"/>
      <c r="J13" s="19"/>
      <c r="K13" s="19"/>
    </row>
    <row r="14" spans="1:11" ht="15.75">
      <c r="A14" s="82" t="s">
        <v>89</v>
      </c>
      <c r="B14" s="140"/>
      <c r="C14" s="140"/>
      <c r="D14" s="139" t="s">
        <v>49</v>
      </c>
      <c r="E14" s="138">
        <f>SUM(E12:E13)</f>
        <v>3281</v>
      </c>
      <c r="F14" s="138">
        <f>SUM(F12:F13)</f>
        <v>3199</v>
      </c>
      <c r="G14" s="19"/>
      <c r="H14" s="19"/>
      <c r="I14" s="19"/>
      <c r="J14" s="19"/>
      <c r="K14" s="19"/>
    </row>
    <row r="15" spans="1:11" ht="15.75">
      <c r="A15" s="108" t="s">
        <v>113</v>
      </c>
      <c r="B15" s="140">
        <f>B17+B16</f>
        <v>409</v>
      </c>
      <c r="C15" s="140">
        <f>C17+C16</f>
        <v>429</v>
      </c>
      <c r="D15" s="138" t="s">
        <v>141</v>
      </c>
      <c r="E15" s="140">
        <v>104</v>
      </c>
      <c r="F15" s="140">
        <v>82</v>
      </c>
      <c r="G15" s="19"/>
      <c r="H15" s="19"/>
      <c r="I15" s="19"/>
      <c r="J15" s="19"/>
      <c r="K15" s="19"/>
    </row>
    <row r="16" spans="1:11" ht="15.75">
      <c r="A16" s="109" t="s">
        <v>125</v>
      </c>
      <c r="B16" s="140">
        <v>117</v>
      </c>
      <c r="C16" s="140">
        <v>117</v>
      </c>
      <c r="D16" s="138" t="s">
        <v>43</v>
      </c>
      <c r="E16" s="138">
        <f>E10+E14+E15</f>
        <v>3852</v>
      </c>
      <c r="F16" s="138">
        <f>F10+F14+F15</f>
        <v>3748</v>
      </c>
      <c r="G16" s="19"/>
      <c r="H16" s="19"/>
      <c r="I16" s="19"/>
      <c r="J16" s="19"/>
      <c r="K16" s="19"/>
    </row>
    <row r="17" spans="1:11" ht="15.75">
      <c r="A17" s="109" t="s">
        <v>114</v>
      </c>
      <c r="B17" s="140">
        <v>292</v>
      </c>
      <c r="C17" s="140">
        <v>312</v>
      </c>
      <c r="D17" s="141" t="s">
        <v>132</v>
      </c>
      <c r="E17" s="141"/>
      <c r="F17" s="141"/>
      <c r="G17" s="19"/>
      <c r="H17" s="19"/>
      <c r="I17" s="19"/>
      <c r="J17" s="19"/>
      <c r="K17" s="19"/>
    </row>
    <row r="18" spans="1:11" ht="31.5">
      <c r="A18" s="72" t="s">
        <v>115</v>
      </c>
      <c r="B18" s="142">
        <v>224</v>
      </c>
      <c r="C18" s="142">
        <v>219</v>
      </c>
      <c r="D18" s="143" t="s">
        <v>133</v>
      </c>
      <c r="E18" s="140">
        <v>451</v>
      </c>
      <c r="F18" s="140">
        <v>467</v>
      </c>
      <c r="G18" s="19"/>
      <c r="H18" s="19"/>
      <c r="I18" s="19"/>
      <c r="J18" s="19"/>
      <c r="K18" s="19"/>
    </row>
    <row r="19" spans="1:7" ht="15.75">
      <c r="A19" s="74" t="s">
        <v>116</v>
      </c>
      <c r="B19" s="142">
        <v>119</v>
      </c>
      <c r="C19" s="142">
        <v>148</v>
      </c>
      <c r="D19" s="138" t="s">
        <v>134</v>
      </c>
      <c r="E19" s="138">
        <f>E18</f>
        <v>451</v>
      </c>
      <c r="F19" s="138">
        <f>F18</f>
        <v>467</v>
      </c>
      <c r="G19" s="19"/>
    </row>
    <row r="20" spans="1:7" ht="31.5">
      <c r="A20" s="72" t="s">
        <v>117</v>
      </c>
      <c r="B20" s="142">
        <v>372</v>
      </c>
      <c r="C20" s="142">
        <v>182</v>
      </c>
      <c r="D20" s="138" t="s">
        <v>130</v>
      </c>
      <c r="E20" s="138"/>
      <c r="F20" s="138"/>
      <c r="G20" s="19"/>
    </row>
    <row r="21" spans="1:8" ht="15.75">
      <c r="A21" s="75" t="s">
        <v>49</v>
      </c>
      <c r="B21" s="144">
        <f>B15+B18+B19+B20</f>
        <v>1124</v>
      </c>
      <c r="C21" s="144">
        <f>C15+C18+C19+C20</f>
        <v>978</v>
      </c>
      <c r="D21" s="140" t="s">
        <v>120</v>
      </c>
      <c r="E21" s="140">
        <f>E22</f>
        <v>9</v>
      </c>
      <c r="F21" s="140">
        <f>F22</f>
        <v>8</v>
      </c>
      <c r="G21" s="19"/>
      <c r="H21" s="67"/>
    </row>
    <row r="22" spans="1:8" ht="15.75">
      <c r="A22" s="110" t="s">
        <v>143</v>
      </c>
      <c r="B22" s="144">
        <v>82</v>
      </c>
      <c r="C22" s="144">
        <v>70</v>
      </c>
      <c r="D22" s="140" t="s">
        <v>44</v>
      </c>
      <c r="E22" s="142">
        <v>9</v>
      </c>
      <c r="F22" s="140">
        <v>8</v>
      </c>
      <c r="G22" s="19"/>
      <c r="H22" s="67"/>
    </row>
    <row r="23" spans="1:7" ht="15.75">
      <c r="A23" s="130" t="s">
        <v>94</v>
      </c>
      <c r="B23" s="145">
        <f>B21+B13+B22</f>
        <v>3722</v>
      </c>
      <c r="C23" s="145">
        <f>C21+C13+C22</f>
        <v>3815</v>
      </c>
      <c r="D23" s="140" t="s">
        <v>121</v>
      </c>
      <c r="E23" s="142">
        <f>E24+E25</f>
        <v>432</v>
      </c>
      <c r="F23" s="140">
        <f>F24</f>
        <v>575</v>
      </c>
      <c r="G23" s="19"/>
    </row>
    <row r="24" spans="1:7" ht="15.75">
      <c r="A24" s="131" t="s">
        <v>95</v>
      </c>
      <c r="B24" s="146"/>
      <c r="C24" s="145"/>
      <c r="D24" s="147" t="s">
        <v>44</v>
      </c>
      <c r="E24" s="142">
        <v>348</v>
      </c>
      <c r="F24" s="140">
        <v>575</v>
      </c>
      <c r="G24" s="19"/>
    </row>
    <row r="25" spans="1:7" ht="15.75">
      <c r="A25" s="132"/>
      <c r="B25" s="148"/>
      <c r="C25" s="149"/>
      <c r="D25" s="147" t="s">
        <v>135</v>
      </c>
      <c r="E25" s="142">
        <v>84</v>
      </c>
      <c r="F25" s="140"/>
      <c r="G25" s="19"/>
    </row>
    <row r="26" spans="1:7" ht="15.75">
      <c r="A26" s="129" t="s">
        <v>46</v>
      </c>
      <c r="B26" s="150"/>
      <c r="C26" s="150"/>
      <c r="D26" s="140" t="s">
        <v>122</v>
      </c>
      <c r="E26" s="142">
        <f>E27+E28</f>
        <v>3208</v>
      </c>
      <c r="F26" s="142">
        <f>F27+F28</f>
        <v>3672</v>
      </c>
      <c r="G26" s="19"/>
    </row>
    <row r="27" spans="1:7" ht="15.75">
      <c r="A27" s="74" t="s">
        <v>47</v>
      </c>
      <c r="B27" s="140">
        <v>866</v>
      </c>
      <c r="C27" s="140">
        <v>850</v>
      </c>
      <c r="D27" s="140" t="s">
        <v>44</v>
      </c>
      <c r="E27" s="142">
        <v>1742</v>
      </c>
      <c r="F27" s="140">
        <v>1690</v>
      </c>
      <c r="G27" s="151"/>
    </row>
    <row r="28" spans="1:7" ht="15.75">
      <c r="A28" s="75" t="s">
        <v>42</v>
      </c>
      <c r="B28" s="139">
        <f>SUM(B27:B27)</f>
        <v>866</v>
      </c>
      <c r="C28" s="139">
        <f>SUM(C27:C27)</f>
        <v>850</v>
      </c>
      <c r="D28" s="140" t="s">
        <v>135</v>
      </c>
      <c r="E28" s="142">
        <v>1466</v>
      </c>
      <c r="F28" s="142">
        <v>1982</v>
      </c>
      <c r="G28" s="152"/>
    </row>
    <row r="29" spans="1:7" ht="15.75">
      <c r="A29" s="82" t="s">
        <v>48</v>
      </c>
      <c r="B29" s="140"/>
      <c r="C29" s="140"/>
      <c r="D29" s="140" t="s">
        <v>50</v>
      </c>
      <c r="E29" s="142">
        <f>E30</f>
        <v>465</v>
      </c>
      <c r="F29" s="140">
        <f>F30</f>
        <v>415</v>
      </c>
      <c r="G29" s="151"/>
    </row>
    <row r="30" spans="1:7" ht="15.75">
      <c r="A30" s="74" t="s">
        <v>80</v>
      </c>
      <c r="B30" s="140">
        <v>2024</v>
      </c>
      <c r="C30" s="140">
        <v>2118</v>
      </c>
      <c r="D30" s="140" t="s">
        <v>44</v>
      </c>
      <c r="E30" s="153">
        <v>465</v>
      </c>
      <c r="F30" s="140">
        <v>415</v>
      </c>
      <c r="G30" s="19"/>
    </row>
    <row r="31" spans="1:7" ht="15.75">
      <c r="A31" s="83" t="s">
        <v>128</v>
      </c>
      <c r="B31" s="140">
        <v>1029</v>
      </c>
      <c r="C31" s="140">
        <v>1427</v>
      </c>
      <c r="D31" s="140" t="s">
        <v>51</v>
      </c>
      <c r="E31" s="140">
        <f>E32</f>
        <v>141</v>
      </c>
      <c r="F31" s="140">
        <f>F32</f>
        <v>132</v>
      </c>
      <c r="G31" s="19"/>
    </row>
    <row r="32" spans="1:7" ht="15.75">
      <c r="A32" s="75" t="s">
        <v>49</v>
      </c>
      <c r="B32" s="139">
        <f>SUM(B30:B31)</f>
        <v>3053</v>
      </c>
      <c r="C32" s="139">
        <f>C30+C31</f>
        <v>3545</v>
      </c>
      <c r="D32" s="140" t="s">
        <v>44</v>
      </c>
      <c r="E32" s="140">
        <v>141</v>
      </c>
      <c r="F32" s="140">
        <v>132</v>
      </c>
      <c r="G32" s="19"/>
    </row>
    <row r="33" spans="1:7" ht="15.75">
      <c r="A33" s="82" t="s">
        <v>81</v>
      </c>
      <c r="B33" s="140"/>
      <c r="C33" s="154"/>
      <c r="D33" s="140" t="s">
        <v>53</v>
      </c>
      <c r="E33" s="140">
        <f>E34</f>
        <v>158</v>
      </c>
      <c r="F33" s="140">
        <f>F34</f>
        <v>144</v>
      </c>
      <c r="G33" s="19"/>
    </row>
    <row r="34" spans="1:7" ht="15.75">
      <c r="A34" s="74" t="s">
        <v>52</v>
      </c>
      <c r="B34" s="140">
        <v>13</v>
      </c>
      <c r="C34" s="154">
        <v>25</v>
      </c>
      <c r="D34" s="140" t="s">
        <v>44</v>
      </c>
      <c r="E34" s="140">
        <v>158</v>
      </c>
      <c r="F34" s="140">
        <v>144</v>
      </c>
      <c r="G34" s="19"/>
    </row>
    <row r="35" spans="1:7" ht="15.75">
      <c r="A35" s="74" t="s">
        <v>54</v>
      </c>
      <c r="B35" s="140">
        <v>299</v>
      </c>
      <c r="C35" s="154">
        <v>236</v>
      </c>
      <c r="D35" s="155" t="s">
        <v>131</v>
      </c>
      <c r="E35" s="138">
        <f>E36+E37</f>
        <v>3649</v>
      </c>
      <c r="F35" s="138">
        <f>F36+F37</f>
        <v>4255</v>
      </c>
      <c r="G35" s="19"/>
    </row>
    <row r="36" spans="1:7" ht="15.75">
      <c r="A36" s="75" t="s">
        <v>45</v>
      </c>
      <c r="B36" s="139">
        <f>SUM(B34:B35)</f>
        <v>312</v>
      </c>
      <c r="C36" s="156">
        <f>SUM(C34:C35)</f>
        <v>261</v>
      </c>
      <c r="D36" s="140" t="s">
        <v>44</v>
      </c>
      <c r="E36" s="140">
        <f>E24+E27+E22</f>
        <v>2099</v>
      </c>
      <c r="F36" s="140">
        <f>F24+F27+F22</f>
        <v>2273</v>
      </c>
      <c r="G36" s="19"/>
    </row>
    <row r="37" spans="1:7" ht="15.75">
      <c r="A37" s="76" t="s">
        <v>96</v>
      </c>
      <c r="B37" s="157">
        <f>B28+B32+B36</f>
        <v>4231</v>
      </c>
      <c r="C37" s="157">
        <f>C28+C32+C36</f>
        <v>4656</v>
      </c>
      <c r="D37" s="140" t="s">
        <v>135</v>
      </c>
      <c r="E37" s="140">
        <f>E28+E25</f>
        <v>1550</v>
      </c>
      <c r="F37" s="140">
        <f>F28</f>
        <v>1982</v>
      </c>
      <c r="G37" s="19"/>
    </row>
    <row r="38" spans="1:7" ht="31.5">
      <c r="A38" s="112"/>
      <c r="B38" s="157"/>
      <c r="C38" s="148"/>
      <c r="D38" s="158" t="s">
        <v>136</v>
      </c>
      <c r="E38" s="158">
        <v>1</v>
      </c>
      <c r="F38" s="158">
        <v>1</v>
      </c>
      <c r="G38" s="19"/>
    </row>
    <row r="39" spans="1:7" ht="15.75">
      <c r="A39" s="112"/>
      <c r="B39" s="157"/>
      <c r="C39" s="148"/>
      <c r="D39" s="140" t="s">
        <v>137</v>
      </c>
      <c r="E39" s="140">
        <v>1</v>
      </c>
      <c r="F39" s="140">
        <v>1</v>
      </c>
      <c r="G39" s="19"/>
    </row>
    <row r="40" spans="1:7" ht="15.75">
      <c r="A40" s="129" t="s">
        <v>55</v>
      </c>
      <c r="B40" s="157">
        <f>B23+B37</f>
        <v>7953</v>
      </c>
      <c r="C40" s="149">
        <f>C23+C37</f>
        <v>8471</v>
      </c>
      <c r="D40" s="138" t="s">
        <v>56</v>
      </c>
      <c r="E40" s="144">
        <f>E16+E35+E19+E38</f>
        <v>7953</v>
      </c>
      <c r="F40" s="144">
        <f>F16+F35+F19+F38</f>
        <v>8471</v>
      </c>
      <c r="G40" s="19"/>
    </row>
    <row r="41" spans="2:7" ht="12.75">
      <c r="B41" s="19"/>
      <c r="C41" s="19"/>
      <c r="D41" s="19"/>
      <c r="E41" s="19"/>
      <c r="F41" s="19"/>
      <c r="G41" s="64"/>
    </row>
    <row r="42" spans="1:6" ht="15.75">
      <c r="A42" s="39"/>
      <c r="B42" s="39"/>
      <c r="C42" s="39"/>
      <c r="D42" s="39"/>
      <c r="E42" s="39"/>
      <c r="F42" s="39"/>
    </row>
    <row r="43" spans="2:6" ht="15.75">
      <c r="B43" s="39"/>
      <c r="C43" s="39"/>
      <c r="D43" s="39"/>
      <c r="E43" s="39"/>
      <c r="F43" s="39"/>
    </row>
    <row r="44" spans="1:6" ht="15.75">
      <c r="A44" s="41" t="s">
        <v>146</v>
      </c>
      <c r="B44" s="39"/>
      <c r="C44" s="39"/>
      <c r="D44" s="39"/>
      <c r="E44" s="39"/>
      <c r="F44" s="39"/>
    </row>
    <row r="45" spans="1:6" ht="15.75">
      <c r="A45" s="41"/>
      <c r="B45" s="39"/>
      <c r="C45" s="39"/>
      <c r="D45" s="39"/>
      <c r="E45" s="39"/>
      <c r="F45" s="39"/>
    </row>
    <row r="46" spans="1:6" ht="15.75">
      <c r="A46" s="40" t="s">
        <v>87</v>
      </c>
      <c r="B46" s="39"/>
      <c r="C46" s="39"/>
      <c r="D46" s="39"/>
      <c r="E46" s="39"/>
      <c r="F46" s="39"/>
    </row>
    <row r="47" spans="1:6" ht="15.75">
      <c r="A47" s="40"/>
      <c r="B47" s="39"/>
      <c r="C47" s="39"/>
      <c r="D47" s="39"/>
      <c r="E47" s="39"/>
      <c r="F47" s="39"/>
    </row>
    <row r="48" spans="1:6" ht="15.75">
      <c r="A48" s="40"/>
      <c r="B48" s="39"/>
      <c r="C48" s="39"/>
      <c r="D48" s="39"/>
      <c r="E48" s="39"/>
      <c r="F48" s="39"/>
    </row>
    <row r="49" spans="1:6" ht="15.75">
      <c r="A49" s="40"/>
      <c r="B49" s="39"/>
      <c r="C49" s="39"/>
      <c r="D49" s="39"/>
      <c r="E49" s="39"/>
      <c r="F49" s="39"/>
    </row>
    <row r="50" spans="1:6" ht="15.75">
      <c r="A50" s="41"/>
      <c r="B50" s="39"/>
      <c r="C50" s="39"/>
      <c r="D50" s="39"/>
      <c r="E50" s="39"/>
      <c r="F50" s="39"/>
    </row>
    <row r="51" spans="1:6" ht="12.75">
      <c r="A51" s="42"/>
      <c r="B51" s="42"/>
      <c r="C51" s="42"/>
      <c r="D51" s="42"/>
      <c r="E51" s="28"/>
      <c r="F51" s="28"/>
    </row>
    <row r="52" spans="1:6" ht="15.75">
      <c r="A52" s="57" t="str">
        <f>Данни!B10</f>
        <v>Дата на съставяне: 27.02.2020г.</v>
      </c>
      <c r="B52" s="39" t="str">
        <f>Данни!B6</f>
        <v>Съставител:</v>
      </c>
      <c r="C52" s="116"/>
      <c r="D52" s="117" t="str">
        <f>Данни!B8</f>
        <v>Ръководител:</v>
      </c>
      <c r="E52" s="73"/>
      <c r="F52" s="44"/>
    </row>
    <row r="53" spans="1:6" ht="15.75">
      <c r="A53" s="45"/>
      <c r="B53" s="118" t="str">
        <f>Данни!C6</f>
        <v>Наташа Костадинова Стоянова</v>
      </c>
      <c r="C53" s="118"/>
      <c r="D53" s="119"/>
      <c r="E53" s="120"/>
      <c r="F53" s="120" t="str">
        <f>Данни!C8</f>
        <v>инж. Валери Димитров Иванов</v>
      </c>
    </row>
    <row r="54" spans="1:4" ht="12.75">
      <c r="A54" s="45"/>
      <c r="B54" s="45"/>
      <c r="C54" s="45"/>
      <c r="D54" s="46"/>
    </row>
    <row r="55" spans="1:4" ht="12.75">
      <c r="A55" s="45"/>
      <c r="B55" s="45"/>
      <c r="C55" s="45"/>
      <c r="D55" s="46"/>
    </row>
    <row r="56" spans="1:4" ht="12.75">
      <c r="A56" s="45"/>
      <c r="B56" s="45"/>
      <c r="C56" s="45"/>
      <c r="D56" s="46"/>
    </row>
    <row r="57" spans="1:4" ht="12.75">
      <c r="A57" s="45"/>
      <c r="B57" s="45"/>
      <c r="C57" s="45"/>
      <c r="D57" s="46"/>
    </row>
    <row r="58" spans="1:4" ht="12.75">
      <c r="A58" s="45"/>
      <c r="B58" s="45"/>
      <c r="C58" s="45"/>
      <c r="D58" s="46"/>
    </row>
    <row r="59" spans="1:4" ht="12.75">
      <c r="A59" s="45"/>
      <c r="B59" s="45"/>
      <c r="C59" s="45"/>
      <c r="D59" s="46"/>
    </row>
    <row r="60" spans="1:4" ht="12.75">
      <c r="A60" s="45"/>
      <c r="B60" s="45"/>
      <c r="C60" s="45"/>
      <c r="D60" s="46"/>
    </row>
    <row r="61" spans="1:4" ht="12.75">
      <c r="A61" s="45"/>
      <c r="B61" s="45"/>
      <c r="C61" s="45"/>
      <c r="D61" s="46"/>
    </row>
    <row r="62" spans="1:4" ht="12.75">
      <c r="A62" s="45"/>
      <c r="B62" s="45"/>
      <c r="C62" s="45"/>
      <c r="D62" s="46"/>
    </row>
    <row r="63" spans="1:4" ht="12.75">
      <c r="A63" s="45"/>
      <c r="B63" s="45"/>
      <c r="C63" s="45"/>
      <c r="D63" s="46"/>
    </row>
    <row r="64" spans="1:4" ht="12.75">
      <c r="A64" s="45"/>
      <c r="B64" s="45"/>
      <c r="C64" s="45"/>
      <c r="D64" s="46"/>
    </row>
    <row r="65" spans="1:4" ht="12.75">
      <c r="A65" s="45"/>
      <c r="B65" s="45"/>
      <c r="C65" s="45"/>
      <c r="D65" s="46"/>
    </row>
    <row r="66" spans="1:4" ht="12.75">
      <c r="A66" s="45"/>
      <c r="B66" s="45"/>
      <c r="C66" s="45"/>
      <c r="D66" s="46"/>
    </row>
    <row r="67" spans="1:4" ht="12.75">
      <c r="A67" s="45"/>
      <c r="B67" s="45"/>
      <c r="C67" s="45"/>
      <c r="D67" s="46"/>
    </row>
    <row r="68" spans="1:4" ht="12.75">
      <c r="A68" s="45"/>
      <c r="B68" s="45"/>
      <c r="C68" s="45"/>
      <c r="D68" s="46"/>
    </row>
    <row r="69" spans="1:4" ht="12.75">
      <c r="A69" s="45"/>
      <c r="B69" s="45"/>
      <c r="C69" s="45"/>
      <c r="D69" s="46"/>
    </row>
    <row r="70" spans="1:4" ht="12.75">
      <c r="A70" s="45"/>
      <c r="B70" s="45"/>
      <c r="C70" s="45"/>
      <c r="D70" s="46"/>
    </row>
    <row r="71" spans="1:4" ht="12.75">
      <c r="A71" s="45"/>
      <c r="B71" s="45"/>
      <c r="C71" s="45"/>
      <c r="D71" s="46"/>
    </row>
    <row r="72" spans="1:4" ht="12.75">
      <c r="A72" s="45"/>
      <c r="B72" s="45"/>
      <c r="C72" s="45"/>
      <c r="D72" s="46"/>
    </row>
    <row r="73" spans="1:4" ht="12.75">
      <c r="A73" s="45"/>
      <c r="B73" s="45"/>
      <c r="C73" s="45"/>
      <c r="D73" s="46"/>
    </row>
    <row r="74" spans="1:4" ht="12.75">
      <c r="A74" s="45"/>
      <c r="B74" s="45"/>
      <c r="C74" s="45"/>
      <c r="D74" s="46"/>
    </row>
    <row r="75" spans="1:4" ht="12.75">
      <c r="A75" s="45"/>
      <c r="B75" s="45"/>
      <c r="C75" s="45"/>
      <c r="D75" s="46"/>
    </row>
    <row r="76" spans="1:4" ht="12.75">
      <c r="A76" s="45"/>
      <c r="B76" s="45"/>
      <c r="C76" s="45"/>
      <c r="D76" s="46"/>
    </row>
    <row r="77" spans="1:4" ht="12.75">
      <c r="A77" s="45"/>
      <c r="B77" s="45"/>
      <c r="C77" s="45"/>
      <c r="D77" s="46"/>
    </row>
    <row r="78" spans="1:4" ht="12.75">
      <c r="A78" s="45"/>
      <c r="B78" s="45"/>
      <c r="C78" s="45"/>
      <c r="D78" s="46"/>
    </row>
    <row r="79" spans="1:4" ht="12.75">
      <c r="A79" s="45"/>
      <c r="B79" s="45"/>
      <c r="C79" s="45"/>
      <c r="D79" s="46"/>
    </row>
    <row r="80" spans="1:4" ht="12.75">
      <c r="A80" s="45"/>
      <c r="B80" s="45"/>
      <c r="C80" s="45"/>
      <c r="D80" s="46"/>
    </row>
    <row r="81" spans="1:4" ht="12.75">
      <c r="A81" s="45"/>
      <c r="B81" s="45"/>
      <c r="C81" s="45"/>
      <c r="D81" s="46"/>
    </row>
    <row r="82" spans="1:4" ht="12.75">
      <c r="A82" s="45"/>
      <c r="B82" s="45"/>
      <c r="C82" s="45"/>
      <c r="D82" s="46"/>
    </row>
    <row r="83" spans="1:4" ht="12.75">
      <c r="A83" s="45"/>
      <c r="B83" s="45"/>
      <c r="C83" s="45"/>
      <c r="D83" s="46"/>
    </row>
    <row r="84" spans="1:4" ht="12.75">
      <c r="A84" s="45"/>
      <c r="B84" s="45"/>
      <c r="C84" s="45"/>
      <c r="D84" s="46"/>
    </row>
    <row r="85" spans="1:4" ht="12.75">
      <c r="A85" s="45"/>
      <c r="B85" s="45"/>
      <c r="C85" s="45"/>
      <c r="D85" s="46"/>
    </row>
    <row r="86" spans="1:4" ht="12.75">
      <c r="A86" s="45"/>
      <c r="B86" s="45"/>
      <c r="C86" s="45"/>
      <c r="D86" s="46"/>
    </row>
    <row r="87" spans="1:4" ht="12.75">
      <c r="A87" s="45"/>
      <c r="B87" s="45"/>
      <c r="C87" s="45"/>
      <c r="D87" s="46"/>
    </row>
    <row r="88" spans="1:4" ht="12.75">
      <c r="A88" s="45"/>
      <c r="B88" s="45"/>
      <c r="C88" s="45"/>
      <c r="D88" s="46"/>
    </row>
    <row r="89" spans="1:4" ht="12.75">
      <c r="A89" s="45"/>
      <c r="B89" s="45"/>
      <c r="C89" s="45"/>
      <c r="D89" s="46"/>
    </row>
    <row r="90" spans="1:4" ht="12.75">
      <c r="A90" s="45"/>
      <c r="B90" s="45"/>
      <c r="C90" s="45"/>
      <c r="D90" s="46"/>
    </row>
    <row r="91" spans="1:4" ht="12.75">
      <c r="A91" s="45"/>
      <c r="B91" s="45"/>
      <c r="C91" s="45"/>
      <c r="D91" s="46"/>
    </row>
    <row r="92" spans="1:4" ht="12.75">
      <c r="A92" s="45"/>
      <c r="B92" s="45"/>
      <c r="C92" s="45"/>
      <c r="D92" s="46"/>
    </row>
    <row r="93" spans="1:4" ht="12.75">
      <c r="A93" s="45"/>
      <c r="B93" s="45"/>
      <c r="C93" s="45"/>
      <c r="D93" s="46"/>
    </row>
    <row r="94" spans="1:4" ht="12.75">
      <c r="A94" s="45"/>
      <c r="B94" s="45"/>
      <c r="C94" s="45"/>
      <c r="D94" s="46"/>
    </row>
    <row r="95" spans="1:4" ht="12.75">
      <c r="A95" s="45"/>
      <c r="B95" s="45"/>
      <c r="C95" s="45"/>
      <c r="D95" s="46"/>
    </row>
    <row r="96" spans="1:4" ht="12.75">
      <c r="A96" s="45"/>
      <c r="B96" s="45"/>
      <c r="C96" s="45"/>
      <c r="D96" s="46"/>
    </row>
    <row r="97" spans="1:4" ht="12.75">
      <c r="A97" s="45"/>
      <c r="B97" s="45"/>
      <c r="C97" s="45"/>
      <c r="D97" s="46"/>
    </row>
    <row r="98" spans="1:4" ht="12.75">
      <c r="A98" s="45"/>
      <c r="B98" s="45"/>
      <c r="C98" s="45"/>
      <c r="D98" s="45"/>
    </row>
    <row r="99" spans="1:6" ht="12.75">
      <c r="A99" s="31"/>
      <c r="B99" s="31"/>
      <c r="C99" s="32"/>
      <c r="D99" s="32"/>
      <c r="E99" s="19"/>
      <c r="F99" s="19"/>
    </row>
    <row r="100" spans="1:6" ht="12.75">
      <c r="A100" s="47"/>
      <c r="B100" s="48"/>
      <c r="C100" s="32"/>
      <c r="D100" s="32"/>
      <c r="E100" s="19"/>
      <c r="F100" s="19"/>
    </row>
    <row r="101" spans="1:6" ht="12.75">
      <c r="A101" s="19"/>
      <c r="B101" s="19"/>
      <c r="C101" s="19"/>
      <c r="D101" s="19"/>
      <c r="E101" s="19"/>
      <c r="F101" s="19"/>
    </row>
    <row r="102" spans="1:6" ht="12.75">
      <c r="A102" s="19"/>
      <c r="B102" s="19"/>
      <c r="C102" s="19"/>
      <c r="D102" s="19"/>
      <c r="E102" s="19"/>
      <c r="F102" s="19"/>
    </row>
    <row r="103" spans="1:6" ht="15.75">
      <c r="A103" s="63"/>
      <c r="B103" s="63"/>
      <c r="C103" s="63"/>
      <c r="D103" s="63"/>
      <c r="E103" s="63"/>
      <c r="F103" s="19"/>
    </row>
    <row r="104" spans="1:6" ht="12.75">
      <c r="A104" s="161"/>
      <c r="B104" s="161"/>
      <c r="C104" s="19"/>
      <c r="D104" s="33"/>
      <c r="E104" s="19"/>
      <c r="F104" s="19"/>
    </row>
    <row r="105" spans="1:6" ht="12.75">
      <c r="A105" s="161"/>
      <c r="B105" s="161"/>
      <c r="C105" s="19"/>
      <c r="D105" s="33"/>
      <c r="E105" s="19"/>
      <c r="F105" s="19"/>
    </row>
    <row r="106" spans="1:6" ht="12.75">
      <c r="A106" s="168"/>
      <c r="B106" s="168"/>
      <c r="C106" s="168"/>
      <c r="D106" s="33"/>
      <c r="E106" s="19"/>
      <c r="F106" s="19"/>
    </row>
    <row r="107" spans="1:6" ht="12.75">
      <c r="A107" s="161"/>
      <c r="B107" s="161"/>
      <c r="C107" s="19"/>
      <c r="D107" s="33"/>
      <c r="E107" s="19"/>
      <c r="F107" s="19"/>
    </row>
    <row r="108" spans="1:6" ht="12.75">
      <c r="A108" s="161"/>
      <c r="B108" s="161"/>
      <c r="C108" s="19"/>
      <c r="D108" s="33"/>
      <c r="E108" s="19"/>
      <c r="F108" s="19"/>
    </row>
    <row r="109" spans="1:6" ht="12.75">
      <c r="A109" s="168"/>
      <c r="B109" s="168"/>
      <c r="C109" s="168"/>
      <c r="D109" s="33"/>
      <c r="E109" s="19"/>
      <c r="F109" s="19"/>
    </row>
    <row r="110" spans="1:6" ht="12.75">
      <c r="A110" s="161"/>
      <c r="B110" s="161"/>
      <c r="C110" s="19"/>
      <c r="D110" s="33"/>
      <c r="E110" s="19"/>
      <c r="F110" s="19"/>
    </row>
    <row r="111" spans="1:6" ht="12.75">
      <c r="A111" s="161"/>
      <c r="B111" s="161"/>
      <c r="C111" s="19"/>
      <c r="D111" s="33"/>
      <c r="E111" s="19"/>
      <c r="F111" s="19"/>
    </row>
    <row r="112" spans="1:6" ht="12.75">
      <c r="A112" s="168"/>
      <c r="B112" s="168"/>
      <c r="C112" s="168"/>
      <c r="D112" s="33"/>
      <c r="E112" s="19"/>
      <c r="F112" s="19"/>
    </row>
    <row r="113" spans="1:6" ht="12.75">
      <c r="A113" s="161"/>
      <c r="B113" s="161"/>
      <c r="C113" s="19"/>
      <c r="D113" s="33"/>
      <c r="E113" s="19"/>
      <c r="F113" s="19"/>
    </row>
    <row r="114" spans="1:6" ht="12.75">
      <c r="A114" s="161"/>
      <c r="B114" s="161"/>
      <c r="C114" s="19"/>
      <c r="D114" s="33"/>
      <c r="E114" s="19"/>
      <c r="F114" s="19"/>
    </row>
    <row r="115" spans="1:6" ht="12.75">
      <c r="A115" s="19"/>
      <c r="B115" s="19"/>
      <c r="C115" s="19"/>
      <c r="D115" s="19"/>
      <c r="E115" s="19"/>
      <c r="F115" s="19"/>
    </row>
    <row r="116" spans="1:6" ht="12.75">
      <c r="A116" s="19"/>
      <c r="B116" s="19"/>
      <c r="C116" s="19"/>
      <c r="D116" s="19"/>
      <c r="E116" s="19"/>
      <c r="F116" s="19"/>
    </row>
    <row r="117" spans="1:6" ht="12.75">
      <c r="A117" s="19"/>
      <c r="B117" s="19"/>
      <c r="C117" s="19"/>
      <c r="D117" s="19"/>
      <c r="E117" s="19"/>
      <c r="F117" s="19"/>
    </row>
    <row r="118" spans="1:6" ht="12.75">
      <c r="A118" s="19"/>
      <c r="B118" s="19"/>
      <c r="C118" s="19"/>
      <c r="D118" s="19"/>
      <c r="E118" s="19"/>
      <c r="F118" s="19"/>
    </row>
    <row r="119" spans="1:6" ht="12.75">
      <c r="A119" s="19"/>
      <c r="B119" s="19"/>
      <c r="C119" s="19"/>
      <c r="D119" s="19"/>
      <c r="E119" s="19"/>
      <c r="F119" s="19"/>
    </row>
    <row r="126" spans="1:4" ht="12.75">
      <c r="A126" s="53"/>
      <c r="B126" s="53"/>
      <c r="C126" s="53"/>
      <c r="D126" s="53"/>
    </row>
    <row r="129" ht="12.75">
      <c r="I129" s="19"/>
    </row>
    <row r="130" ht="12.75">
      <c r="I130" s="19"/>
    </row>
    <row r="131" ht="12.75">
      <c r="I131" s="28"/>
    </row>
    <row r="132" ht="12.75">
      <c r="I132" s="19"/>
    </row>
    <row r="133" spans="1:6" s="19" customFormat="1" ht="12.75">
      <c r="A133" s="37"/>
      <c r="B133" s="37"/>
      <c r="C133" s="37"/>
      <c r="D133" s="37"/>
      <c r="E133" s="37"/>
      <c r="F133" s="37"/>
    </row>
    <row r="134" spans="1:6" s="19" customFormat="1" ht="12.75">
      <c r="A134" s="37"/>
      <c r="B134" s="37"/>
      <c r="C134" s="37"/>
      <c r="D134" s="37"/>
      <c r="E134" s="37"/>
      <c r="F134" s="37"/>
    </row>
    <row r="135" ht="12.75">
      <c r="I135" s="19"/>
    </row>
    <row r="160" ht="46.5" customHeight="1"/>
  </sheetData>
  <sheetProtection/>
  <mergeCells count="25">
    <mergeCell ref="A114:B114"/>
    <mergeCell ref="A106:C106"/>
    <mergeCell ref="A109:C109"/>
    <mergeCell ref="A112:C112"/>
    <mergeCell ref="A110:B110"/>
    <mergeCell ref="A111:B111"/>
    <mergeCell ref="A113:B113"/>
    <mergeCell ref="A108:B108"/>
    <mergeCell ref="A107:B107"/>
    <mergeCell ref="F6:F7"/>
    <mergeCell ref="D5:D7"/>
    <mergeCell ref="E5:F5"/>
    <mergeCell ref="A4:C4"/>
    <mergeCell ref="C6:C7"/>
    <mergeCell ref="A5:A7"/>
    <mergeCell ref="E2:J2"/>
    <mergeCell ref="A2:C2"/>
    <mergeCell ref="E1:H1"/>
    <mergeCell ref="A105:B105"/>
    <mergeCell ref="A104:B104"/>
    <mergeCell ref="B5:C5"/>
    <mergeCell ref="B6:B7"/>
    <mergeCell ref="A3:F3"/>
    <mergeCell ref="D4:F4"/>
    <mergeCell ref="E6:E7"/>
  </mergeCells>
  <printOptions horizontalCentered="1" verticalCentered="1"/>
  <pageMargins left="0" right="0" top="0.23611111111111113" bottom="0.12013888888888889" header="0.5118055555555556" footer="0.5118055555555556"/>
  <pageSetup horizontalDpi="300" verticalDpi="300" orientation="portrait" paperSize="9" scale="64" r:id="rId1"/>
  <headerFooter alignWithMargins="0">
    <oddFooter>&amp;R1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zoomScalePageLayoutView="0" workbookViewId="0" topLeftCell="A7">
      <selection activeCell="H14" sqref="H14"/>
    </sheetView>
  </sheetViews>
  <sheetFormatPr defaultColWidth="8.421875" defaultRowHeight="12.75"/>
  <cols>
    <col min="1" max="1" width="40.421875" style="19" customWidth="1"/>
    <col min="2" max="2" width="11.57421875" style="19" customWidth="1"/>
    <col min="3" max="3" width="11.00390625" style="19" customWidth="1"/>
    <col min="4" max="4" width="1.28515625" style="19" customWidth="1"/>
    <col min="5" max="5" width="41.7109375" style="19" customWidth="1"/>
    <col min="6" max="6" width="11.140625" style="19" customWidth="1"/>
    <col min="7" max="7" width="11.57421875" style="19" customWidth="1"/>
    <col min="8" max="9" width="8.421875" style="19" customWidth="1"/>
    <col min="10" max="10" width="10.421875" style="19" bestFit="1" customWidth="1"/>
    <col min="11" max="11" width="9.00390625" style="19" bestFit="1" customWidth="1"/>
    <col min="12" max="16384" width="8.421875" style="19" customWidth="1"/>
  </cols>
  <sheetData>
    <row r="3" spans="1:9" ht="18.75" customHeight="1">
      <c r="A3" s="171"/>
      <c r="B3" s="171"/>
      <c r="C3" s="171"/>
      <c r="D3" s="171"/>
      <c r="E3" s="171"/>
      <c r="F3" s="171"/>
      <c r="G3" s="171"/>
      <c r="H3" s="38"/>
      <c r="I3" s="38"/>
    </row>
    <row r="4" spans="1:7" ht="18.75">
      <c r="A4" s="170" t="str">
        <f>Данни!C4</f>
        <v>“ВОДОСНАБДЯВАНЕ И КАНАЛИЗАЦИЯ” ООД гр. Монтана</v>
      </c>
      <c r="B4" s="170"/>
      <c r="C4" s="170"/>
      <c r="D4" s="170"/>
      <c r="E4" s="170"/>
      <c r="F4" s="170"/>
      <c r="G4" s="170"/>
    </row>
    <row r="5" spans="1:7" ht="18.75">
      <c r="A5" s="160" t="s">
        <v>147</v>
      </c>
      <c r="B5" s="160"/>
      <c r="C5" s="160"/>
      <c r="D5" s="160"/>
      <c r="E5" s="160"/>
      <c r="F5" s="43" t="s">
        <v>127</v>
      </c>
      <c r="G5" s="58"/>
    </row>
    <row r="6" spans="1:7" ht="15.75">
      <c r="A6" s="20"/>
      <c r="B6" s="20"/>
      <c r="C6" s="20"/>
      <c r="D6" s="20"/>
      <c r="E6" s="20"/>
      <c r="F6" s="20"/>
      <c r="G6" s="20"/>
    </row>
    <row r="7" spans="1:7" ht="15">
      <c r="A7" s="27"/>
      <c r="B7" s="27"/>
      <c r="C7" s="27"/>
      <c r="D7" s="27"/>
      <c r="E7" s="27"/>
      <c r="F7" s="27"/>
      <c r="G7" s="27"/>
    </row>
    <row r="8" spans="1:7" ht="12.75">
      <c r="A8" s="172" t="s">
        <v>57</v>
      </c>
      <c r="B8" s="173" t="s">
        <v>58</v>
      </c>
      <c r="C8" s="173"/>
      <c r="D8" s="49"/>
      <c r="E8" s="172" t="s">
        <v>59</v>
      </c>
      <c r="F8" s="173" t="s">
        <v>58</v>
      </c>
      <c r="G8" s="173"/>
    </row>
    <row r="9" spans="1:7" ht="12.75">
      <c r="A9" s="172"/>
      <c r="B9" s="169" t="s">
        <v>60</v>
      </c>
      <c r="C9" s="169" t="s">
        <v>61</v>
      </c>
      <c r="D9" s="49"/>
      <c r="E9" s="172"/>
      <c r="F9" s="169" t="s">
        <v>60</v>
      </c>
      <c r="G9" s="169" t="s">
        <v>61</v>
      </c>
    </row>
    <row r="10" spans="1:7" ht="12.75">
      <c r="A10" s="172"/>
      <c r="B10" s="169"/>
      <c r="C10" s="169"/>
      <c r="D10" s="49"/>
      <c r="E10" s="172"/>
      <c r="F10" s="169"/>
      <c r="G10" s="169"/>
    </row>
    <row r="11" spans="1:7" ht="12.75">
      <c r="A11" s="61">
        <v>1</v>
      </c>
      <c r="B11" s="61">
        <v>2</v>
      </c>
      <c r="C11" s="61">
        <v>3</v>
      </c>
      <c r="D11" s="50"/>
      <c r="E11" s="61">
        <v>1</v>
      </c>
      <c r="F11" s="61">
        <v>2</v>
      </c>
      <c r="G11" s="61">
        <v>3</v>
      </c>
    </row>
    <row r="12" spans="1:7" ht="12.75">
      <c r="A12" s="62" t="s">
        <v>62</v>
      </c>
      <c r="B12" s="61"/>
      <c r="C12" s="61"/>
      <c r="D12" s="28"/>
      <c r="E12" s="62" t="s">
        <v>63</v>
      </c>
      <c r="F12" s="61"/>
      <c r="G12" s="61"/>
    </row>
    <row r="13" spans="1:7" ht="31.5">
      <c r="A13" s="72" t="s">
        <v>105</v>
      </c>
      <c r="B13" s="76">
        <f>B14+B15</f>
        <v>5688</v>
      </c>
      <c r="C13" s="76">
        <f>C14+C15</f>
        <v>5283</v>
      </c>
      <c r="D13" s="73"/>
      <c r="E13" s="74" t="s">
        <v>64</v>
      </c>
      <c r="F13" s="76">
        <f>F14</f>
        <v>10291</v>
      </c>
      <c r="G13" s="76">
        <f>G14</f>
        <v>9759</v>
      </c>
    </row>
    <row r="14" spans="1:7" ht="15.75">
      <c r="A14" s="74" t="s">
        <v>65</v>
      </c>
      <c r="B14" s="122">
        <v>3525</v>
      </c>
      <c r="C14" s="122">
        <v>3396</v>
      </c>
      <c r="D14" s="73"/>
      <c r="E14" s="74" t="s">
        <v>91</v>
      </c>
      <c r="F14" s="122">
        <v>10291</v>
      </c>
      <c r="G14" s="122">
        <v>9759</v>
      </c>
    </row>
    <row r="15" spans="1:7" ht="31.5">
      <c r="A15" s="74" t="s">
        <v>66</v>
      </c>
      <c r="B15" s="122">
        <v>2163</v>
      </c>
      <c r="C15" s="122">
        <v>1887</v>
      </c>
      <c r="D15" s="73"/>
      <c r="E15" s="72" t="s">
        <v>101</v>
      </c>
      <c r="F15" s="123">
        <v>1022</v>
      </c>
      <c r="G15" s="122">
        <v>665</v>
      </c>
    </row>
    <row r="16" spans="1:7" ht="25.5" customHeight="1">
      <c r="A16" s="74" t="s">
        <v>106</v>
      </c>
      <c r="B16" s="76">
        <f>B17+B18</f>
        <v>4671</v>
      </c>
      <c r="C16" s="76">
        <f>C17+C18</f>
        <v>4478</v>
      </c>
      <c r="D16" s="73"/>
      <c r="E16" s="74" t="s">
        <v>102</v>
      </c>
      <c r="F16" s="122">
        <v>291</v>
      </c>
      <c r="G16" s="122">
        <v>232</v>
      </c>
    </row>
    <row r="17" spans="1:7" ht="33" customHeight="1">
      <c r="A17" s="74" t="s">
        <v>67</v>
      </c>
      <c r="B17" s="122">
        <v>3573</v>
      </c>
      <c r="C17" s="122">
        <v>3419</v>
      </c>
      <c r="D17" s="73"/>
      <c r="E17" s="101" t="s">
        <v>68</v>
      </c>
      <c r="F17" s="76">
        <f>F14+F16+F15</f>
        <v>11604</v>
      </c>
      <c r="G17" s="76">
        <f>G14+G16+G15</f>
        <v>10656</v>
      </c>
    </row>
    <row r="18" spans="1:7" ht="15.75">
      <c r="A18" s="74" t="s">
        <v>92</v>
      </c>
      <c r="B18" s="122">
        <v>1098</v>
      </c>
      <c r="C18" s="122">
        <v>1059</v>
      </c>
      <c r="D18" s="73"/>
      <c r="E18" s="75" t="s">
        <v>73</v>
      </c>
      <c r="F18" s="76">
        <f>F17+F26</f>
        <v>11604</v>
      </c>
      <c r="G18" s="76">
        <f>G17+G26</f>
        <v>10656</v>
      </c>
    </row>
    <row r="19" spans="1:7" ht="31.5">
      <c r="A19" s="72" t="s">
        <v>107</v>
      </c>
      <c r="B19" s="76">
        <f>B20</f>
        <v>377</v>
      </c>
      <c r="C19" s="76">
        <f>C20</f>
        <v>384</v>
      </c>
      <c r="D19" s="73"/>
      <c r="E19" s="74" t="s">
        <v>103</v>
      </c>
      <c r="F19" s="122">
        <v>1</v>
      </c>
      <c r="G19" s="122">
        <v>1</v>
      </c>
    </row>
    <row r="20" spans="1:7" ht="47.25">
      <c r="A20" s="72" t="s">
        <v>69</v>
      </c>
      <c r="B20" s="76">
        <f>B21</f>
        <v>377</v>
      </c>
      <c r="C20" s="76">
        <f>C21</f>
        <v>384</v>
      </c>
      <c r="D20" s="73"/>
      <c r="E20" s="82" t="s">
        <v>104</v>
      </c>
      <c r="F20" s="76">
        <f>F19</f>
        <v>1</v>
      </c>
      <c r="G20" s="76">
        <f>G19</f>
        <v>1</v>
      </c>
    </row>
    <row r="21" spans="1:7" ht="15.75">
      <c r="A21" s="74" t="s">
        <v>70</v>
      </c>
      <c r="B21" s="122">
        <v>377</v>
      </c>
      <c r="C21" s="122">
        <v>384</v>
      </c>
      <c r="D21" s="73"/>
      <c r="E21" s="75" t="s">
        <v>75</v>
      </c>
      <c r="F21" s="76">
        <f>F18+F27+F20</f>
        <v>11605</v>
      </c>
      <c r="G21" s="76">
        <f>G18+G27+G20</f>
        <v>10657</v>
      </c>
    </row>
    <row r="22" spans="1:7" ht="15.75">
      <c r="A22" s="72" t="s">
        <v>139</v>
      </c>
      <c r="B22" s="76">
        <v>443</v>
      </c>
      <c r="C22" s="76">
        <v>102</v>
      </c>
      <c r="D22" s="73"/>
      <c r="E22" s="102"/>
      <c r="F22" s="103"/>
      <c r="G22" s="104"/>
    </row>
    <row r="23" spans="1:7" ht="31.5">
      <c r="A23" s="72" t="s">
        <v>138</v>
      </c>
      <c r="B23" s="122">
        <v>2</v>
      </c>
      <c r="C23" s="122">
        <v>1</v>
      </c>
      <c r="D23" s="73"/>
      <c r="E23" s="113"/>
      <c r="G23" s="114"/>
    </row>
    <row r="24" spans="1:7" ht="31.5" customHeight="1">
      <c r="A24" s="101" t="s">
        <v>71</v>
      </c>
      <c r="B24" s="76">
        <f>B16+B19+B22+B12+B13</f>
        <v>11179</v>
      </c>
      <c r="C24" s="76">
        <f>C16+C19+C22+C13</f>
        <v>10247</v>
      </c>
      <c r="D24" s="73"/>
      <c r="E24" s="77"/>
      <c r="F24" s="78"/>
      <c r="G24" s="79"/>
    </row>
    <row r="25" spans="1:7" ht="31.5">
      <c r="A25" s="72" t="s">
        <v>108</v>
      </c>
      <c r="B25" s="122">
        <v>305</v>
      </c>
      <c r="C25" s="122">
        <v>314</v>
      </c>
      <c r="D25" s="73"/>
      <c r="E25" s="80"/>
      <c r="F25" s="20"/>
      <c r="G25" s="81"/>
    </row>
    <row r="26" spans="1:7" ht="15.75">
      <c r="A26" s="75" t="s">
        <v>72</v>
      </c>
      <c r="B26" s="76">
        <f>B25</f>
        <v>305</v>
      </c>
      <c r="C26" s="76">
        <v>314</v>
      </c>
      <c r="D26" s="73"/>
      <c r="E26" s="77"/>
      <c r="F26" s="78"/>
      <c r="G26" s="79"/>
    </row>
    <row r="27" spans="1:7" ht="15.75">
      <c r="A27" s="75" t="s">
        <v>74</v>
      </c>
      <c r="B27" s="76">
        <f>B24+B26</f>
        <v>11484</v>
      </c>
      <c r="C27" s="76">
        <f>C24+C26</f>
        <v>10561</v>
      </c>
      <c r="D27" s="73"/>
      <c r="E27" s="77"/>
      <c r="F27" s="78"/>
      <c r="G27" s="79"/>
    </row>
    <row r="28" spans="1:7" ht="15.75">
      <c r="A28" s="72" t="s">
        <v>109</v>
      </c>
      <c r="B28" s="76">
        <v>121</v>
      </c>
      <c r="C28" s="76">
        <v>96</v>
      </c>
      <c r="D28" s="73"/>
      <c r="E28" s="80"/>
      <c r="F28" s="20"/>
      <c r="G28" s="81"/>
    </row>
    <row r="29" spans="1:7" ht="15.75">
      <c r="A29" s="72" t="s">
        <v>99</v>
      </c>
      <c r="B29" s="122">
        <v>17</v>
      </c>
      <c r="C29" s="122">
        <v>14</v>
      </c>
      <c r="D29" s="73"/>
      <c r="E29" s="105"/>
      <c r="F29" s="106"/>
      <c r="G29" s="107"/>
    </row>
    <row r="30" spans="1:7" ht="15.75">
      <c r="A30" s="72" t="s">
        <v>142</v>
      </c>
      <c r="B30" s="76">
        <v>104</v>
      </c>
      <c r="C30" s="76">
        <v>82</v>
      </c>
      <c r="D30" s="73"/>
      <c r="E30" s="105"/>
      <c r="F30" s="106"/>
      <c r="G30" s="107"/>
    </row>
    <row r="31" spans="1:7" ht="15.75">
      <c r="A31" s="82" t="s">
        <v>83</v>
      </c>
      <c r="B31" s="76">
        <f>B24+B26+B28</f>
        <v>11605</v>
      </c>
      <c r="C31" s="76">
        <f>C24+C26+C28</f>
        <v>10657</v>
      </c>
      <c r="D31" s="73"/>
      <c r="E31" s="82" t="s">
        <v>84</v>
      </c>
      <c r="F31" s="76">
        <f>F21</f>
        <v>11605</v>
      </c>
      <c r="G31" s="76">
        <f>G21</f>
        <v>10657</v>
      </c>
    </row>
    <row r="32" spans="2:6" ht="12.75">
      <c r="B32" s="64"/>
      <c r="F32" s="64"/>
    </row>
    <row r="33" spans="1:7" ht="12.75">
      <c r="A33" s="28"/>
      <c r="B33" s="28"/>
      <c r="C33" s="28"/>
      <c r="D33" s="28"/>
      <c r="E33" s="28"/>
      <c r="F33" s="28"/>
      <c r="G33" s="28"/>
    </row>
    <row r="34" spans="1:7" ht="15">
      <c r="A34" s="51"/>
      <c r="B34" s="27"/>
      <c r="C34" s="27"/>
      <c r="D34" s="28"/>
      <c r="E34" s="27"/>
      <c r="F34" s="27"/>
      <c r="G34" s="27"/>
    </row>
    <row r="35" ht="12.75">
      <c r="D35" s="28"/>
    </row>
    <row r="36" spans="1:7" ht="15">
      <c r="A36" s="40" t="s">
        <v>87</v>
      </c>
      <c r="B36" s="27"/>
      <c r="C36" s="27"/>
      <c r="D36" s="28"/>
      <c r="E36" s="27"/>
      <c r="F36" s="27"/>
      <c r="G36" s="27"/>
    </row>
    <row r="37" ht="12.75">
      <c r="D37" s="28"/>
    </row>
    <row r="38" ht="12.75">
      <c r="D38" s="28"/>
    </row>
    <row r="39" ht="12.75">
      <c r="D39" s="28"/>
    </row>
    <row r="40" ht="12.75">
      <c r="D40" s="28"/>
    </row>
    <row r="41" spans="1:4" ht="12.75">
      <c r="A41" s="18"/>
      <c r="D41" s="28"/>
    </row>
    <row r="42" spans="2:4" ht="15">
      <c r="B42" s="35"/>
      <c r="D42" s="27"/>
    </row>
    <row r="43" spans="1:7" ht="12.75">
      <c r="A43" s="59" t="str">
        <f>Данни!B10</f>
        <v>Дата на съставяне: 27.02.2020г.</v>
      </c>
      <c r="B43" s="52" t="str">
        <f>Данни!B6</f>
        <v>Съставител:</v>
      </c>
      <c r="C43" s="32"/>
      <c r="E43" s="31" t="str">
        <f>Данни!B8</f>
        <v>Ръководител:</v>
      </c>
      <c r="F43" s="32"/>
      <c r="G43" s="32"/>
    </row>
    <row r="44" spans="2:6" ht="15" customHeight="1">
      <c r="B44" s="32" t="str">
        <f>Данни!C6</f>
        <v>Наташа Костадинова Стоянова</v>
      </c>
      <c r="C44" s="32"/>
      <c r="D44" s="27"/>
      <c r="E44" s="52"/>
      <c r="F44" s="52" t="str">
        <f>Данни!C8</f>
        <v>инж. Валери Димитров Иванов</v>
      </c>
    </row>
    <row r="47" ht="12.75">
      <c r="A47" s="31"/>
    </row>
    <row r="49" spans="1:7" s="32" customFormat="1" ht="12.75">
      <c r="A49" s="19"/>
      <c r="B49" s="19"/>
      <c r="C49" s="19"/>
      <c r="E49" s="19"/>
      <c r="F49" s="19"/>
      <c r="G49" s="19"/>
    </row>
    <row r="50" ht="12.75">
      <c r="D50" s="32"/>
    </row>
  </sheetData>
  <sheetProtection/>
  <mergeCells count="11">
    <mergeCell ref="A3:G3"/>
    <mergeCell ref="A8:A10"/>
    <mergeCell ref="B8:C8"/>
    <mergeCell ref="E8:E10"/>
    <mergeCell ref="F8:G8"/>
    <mergeCell ref="B9:B10"/>
    <mergeCell ref="C9:C10"/>
    <mergeCell ref="F9:F10"/>
    <mergeCell ref="G9:G10"/>
    <mergeCell ref="A4:G4"/>
    <mergeCell ref="A5:E5"/>
  </mergeCells>
  <printOptions horizontalCentered="1"/>
  <pageMargins left="0.2362204724409449" right="0.1968503937007874" top="0.5905511811023623" bottom="0.984251968503937" header="0.7086614173228347" footer="0.5118110236220472"/>
  <pageSetup horizontalDpi="300" verticalDpi="300" orientation="portrait" paperSize="9" scale="72" r:id="rId1"/>
  <headerFooter alignWithMargins="0">
    <oddFooter>&amp;R2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3">
      <selection activeCell="K15" sqref="K15"/>
    </sheetView>
  </sheetViews>
  <sheetFormatPr defaultColWidth="9.140625" defaultRowHeight="12.75"/>
  <cols>
    <col min="1" max="1" width="4.00390625" style="1" customWidth="1"/>
    <col min="2" max="2" width="48.421875" style="1" customWidth="1"/>
    <col min="3" max="3" width="10.421875" style="1" customWidth="1"/>
    <col min="4" max="4" width="9.7109375" style="1" customWidth="1"/>
    <col min="5" max="5" width="10.57421875" style="1" customWidth="1"/>
    <col min="6" max="6" width="10.00390625" style="1" customWidth="1"/>
    <col min="7" max="7" width="9.421875" style="1" customWidth="1"/>
    <col min="8" max="8" width="9.8515625" style="1" customWidth="1"/>
    <col min="9" max="16384" width="9.140625" style="1" customWidth="1"/>
  </cols>
  <sheetData>
    <row r="2" spans="1:8" ht="18.75">
      <c r="A2" s="176" t="str">
        <f>Данни!C4</f>
        <v>“ВОДОСНАБДЯВАНЕ И КАНАЛИЗАЦИЯ” ООД гр. Монтана</v>
      </c>
      <c r="B2" s="176"/>
      <c r="C2" s="176"/>
      <c r="D2" s="176"/>
      <c r="E2" s="176"/>
      <c r="F2" s="176"/>
      <c r="G2" s="176"/>
      <c r="H2" s="176"/>
    </row>
    <row r="3" spans="1:14" ht="18.75">
      <c r="A3" s="178" t="s">
        <v>148</v>
      </c>
      <c r="B3" s="178"/>
      <c r="C3" s="178"/>
      <c r="D3" s="178"/>
      <c r="E3" s="178"/>
      <c r="F3" s="43"/>
      <c r="G3" s="43" t="s">
        <v>127</v>
      </c>
      <c r="H3" s="56"/>
      <c r="N3" s="2"/>
    </row>
    <row r="4" spans="1:8" ht="12.75">
      <c r="A4" s="3"/>
      <c r="B4" s="3"/>
      <c r="C4" s="3"/>
      <c r="D4" s="3"/>
      <c r="E4" s="3"/>
      <c r="F4" s="3"/>
      <c r="G4" s="3"/>
      <c r="H4" s="4" t="s">
        <v>79</v>
      </c>
    </row>
    <row r="5" spans="1:8" ht="12.75">
      <c r="A5" s="177" t="s">
        <v>0</v>
      </c>
      <c r="B5" s="177"/>
      <c r="C5" s="177" t="s">
        <v>1</v>
      </c>
      <c r="D5" s="177"/>
      <c r="E5" s="177"/>
      <c r="F5" s="177" t="s">
        <v>2</v>
      </c>
      <c r="G5" s="177"/>
      <c r="H5" s="177"/>
    </row>
    <row r="6" spans="1:8" ht="22.5">
      <c r="A6" s="13"/>
      <c r="B6" s="13"/>
      <c r="C6" s="14" t="s">
        <v>3</v>
      </c>
      <c r="D6" s="14" t="s">
        <v>4</v>
      </c>
      <c r="E6" s="15" t="s">
        <v>77</v>
      </c>
      <c r="F6" s="14" t="s">
        <v>3</v>
      </c>
      <c r="G6" s="14" t="s">
        <v>4</v>
      </c>
      <c r="H6" s="15" t="s">
        <v>77</v>
      </c>
    </row>
    <row r="7" spans="1:8" ht="12.75">
      <c r="A7" s="175" t="s">
        <v>5</v>
      </c>
      <c r="B7" s="175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12.75">
      <c r="A8" s="7" t="s">
        <v>6</v>
      </c>
      <c r="B8" s="7" t="s">
        <v>7</v>
      </c>
      <c r="C8" s="6"/>
      <c r="D8" s="6"/>
      <c r="E8" s="6"/>
      <c r="F8" s="6"/>
      <c r="G8" s="6"/>
      <c r="H8" s="6"/>
    </row>
    <row r="9" spans="1:11" ht="15">
      <c r="A9" s="6">
        <v>1</v>
      </c>
      <c r="B9" s="6" t="s">
        <v>8</v>
      </c>
      <c r="C9" s="6">
        <v>12705</v>
      </c>
      <c r="D9" s="6">
        <v>7814</v>
      </c>
      <c r="E9" s="124">
        <f>C9-D9</f>
        <v>4891</v>
      </c>
      <c r="F9" s="6">
        <v>11927</v>
      </c>
      <c r="G9" s="6">
        <v>7687</v>
      </c>
      <c r="H9" s="124">
        <f>F9-G9</f>
        <v>4240</v>
      </c>
      <c r="K9" s="66"/>
    </row>
    <row r="10" spans="1:8" ht="15">
      <c r="A10" s="6">
        <v>2</v>
      </c>
      <c r="B10" s="6" t="s">
        <v>9</v>
      </c>
      <c r="C10" s="6"/>
      <c r="D10" s="6">
        <v>4088</v>
      </c>
      <c r="E10" s="124">
        <f>C10-D10</f>
        <v>-4088</v>
      </c>
      <c r="F10" s="6"/>
      <c r="G10" s="6">
        <v>3873</v>
      </c>
      <c r="H10" s="124">
        <f>F10-G10</f>
        <v>-3873</v>
      </c>
    </row>
    <row r="11" spans="1:8" ht="15">
      <c r="A11" s="6">
        <v>3</v>
      </c>
      <c r="B11" s="6" t="s">
        <v>10</v>
      </c>
      <c r="C11" s="6"/>
      <c r="D11" s="71"/>
      <c r="E11" s="124"/>
      <c r="F11" s="6"/>
      <c r="G11" s="71"/>
      <c r="H11" s="124"/>
    </row>
    <row r="12" spans="1:13" ht="15">
      <c r="A12" s="6"/>
      <c r="B12" s="6" t="s">
        <v>11</v>
      </c>
      <c r="C12" s="6">
        <v>0</v>
      </c>
      <c r="D12" s="71">
        <v>49</v>
      </c>
      <c r="E12" s="124">
        <f>C12-D12</f>
        <v>-49</v>
      </c>
      <c r="F12" s="6">
        <v>32</v>
      </c>
      <c r="G12" s="71">
        <v>17</v>
      </c>
      <c r="H12" s="124">
        <f>F12-G12</f>
        <v>15</v>
      </c>
      <c r="M12" s="10"/>
    </row>
    <row r="13" spans="1:8" ht="15">
      <c r="A13" s="6">
        <v>4</v>
      </c>
      <c r="B13" s="6" t="s">
        <v>110</v>
      </c>
      <c r="C13" s="6"/>
      <c r="D13" s="71">
        <v>12</v>
      </c>
      <c r="E13" s="124">
        <f>C13-D13</f>
        <v>-12</v>
      </c>
      <c r="F13" s="6"/>
      <c r="G13" s="71">
        <v>22</v>
      </c>
      <c r="H13" s="124">
        <f>F13-G13</f>
        <v>-22</v>
      </c>
    </row>
    <row r="14" spans="1:8" ht="15">
      <c r="A14" s="6">
        <v>5</v>
      </c>
      <c r="B14" s="6" t="s">
        <v>12</v>
      </c>
      <c r="C14" s="6">
        <v>31</v>
      </c>
      <c r="D14" s="71">
        <v>97</v>
      </c>
      <c r="E14" s="124">
        <f>C14-D14</f>
        <v>-66</v>
      </c>
      <c r="F14" s="6"/>
      <c r="G14" s="71">
        <v>72</v>
      </c>
      <c r="H14" s="124">
        <f>F14-G14</f>
        <v>-72</v>
      </c>
    </row>
    <row r="15" spans="1:8" ht="15">
      <c r="A15" s="7"/>
      <c r="B15" s="7" t="s">
        <v>13</v>
      </c>
      <c r="C15" s="7">
        <f aca="true" t="shared" si="0" ref="C15:H15">SUM(C9:C14)</f>
        <v>12736</v>
      </c>
      <c r="D15" s="125">
        <f t="shared" si="0"/>
        <v>12060</v>
      </c>
      <c r="E15" s="124">
        <f t="shared" si="0"/>
        <v>676</v>
      </c>
      <c r="F15" s="7">
        <f t="shared" si="0"/>
        <v>11959</v>
      </c>
      <c r="G15" s="7">
        <f t="shared" si="0"/>
        <v>11671</v>
      </c>
      <c r="H15" s="124">
        <f t="shared" si="0"/>
        <v>288</v>
      </c>
    </row>
    <row r="16" spans="1:14" ht="15">
      <c r="A16" s="7" t="s">
        <v>14</v>
      </c>
      <c r="B16" s="7" t="s">
        <v>15</v>
      </c>
      <c r="C16" s="6"/>
      <c r="D16" s="71"/>
      <c r="E16" s="124"/>
      <c r="F16" s="6"/>
      <c r="G16" s="6"/>
      <c r="H16" s="124"/>
      <c r="J16" s="66"/>
      <c r="N16" s="66"/>
    </row>
    <row r="17" spans="1:8" ht="15">
      <c r="A17" s="6">
        <v>1</v>
      </c>
      <c r="B17" s="6" t="s">
        <v>16</v>
      </c>
      <c r="C17" s="6"/>
      <c r="D17" s="6">
        <v>623</v>
      </c>
      <c r="E17" s="124">
        <f>C17-D17</f>
        <v>-623</v>
      </c>
      <c r="F17" s="6"/>
      <c r="G17" s="6">
        <v>303</v>
      </c>
      <c r="H17" s="124">
        <f>F17-G17</f>
        <v>-303</v>
      </c>
    </row>
    <row r="18" spans="1:8" ht="15">
      <c r="A18" s="6"/>
      <c r="B18" s="7" t="s">
        <v>17</v>
      </c>
      <c r="C18" s="126">
        <f>SUM(C17:C17)</f>
        <v>0</v>
      </c>
      <c r="D18" s="126">
        <f>SUM(D17:D17)</f>
        <v>623</v>
      </c>
      <c r="E18" s="124">
        <f>SUM(E17:E17)</f>
        <v>-623</v>
      </c>
      <c r="F18" s="126">
        <f>SUM(F17:F17)</f>
        <v>0</v>
      </c>
      <c r="G18" s="126">
        <f>SUM(G17:G17)</f>
        <v>303</v>
      </c>
      <c r="H18" s="124">
        <f>SUM(H16:H17)</f>
        <v>-303</v>
      </c>
    </row>
    <row r="19" spans="1:8" ht="15">
      <c r="A19" s="7" t="s">
        <v>18</v>
      </c>
      <c r="B19" s="7" t="s">
        <v>19</v>
      </c>
      <c r="C19" s="126"/>
      <c r="D19" s="126"/>
      <c r="E19" s="124"/>
      <c r="F19" s="126"/>
      <c r="G19" s="126"/>
      <c r="H19" s="124"/>
    </row>
    <row r="20" spans="1:8" ht="15">
      <c r="A20" s="6">
        <v>1</v>
      </c>
      <c r="B20" s="6" t="s">
        <v>10</v>
      </c>
      <c r="C20" s="126"/>
      <c r="D20" s="126"/>
      <c r="E20" s="124"/>
      <c r="F20" s="126"/>
      <c r="G20" s="126"/>
      <c r="H20" s="124"/>
    </row>
    <row r="21" spans="1:8" ht="15">
      <c r="A21" s="6"/>
      <c r="B21" s="6" t="s">
        <v>11</v>
      </c>
      <c r="C21" s="126"/>
      <c r="D21" s="127">
        <v>2</v>
      </c>
      <c r="E21" s="124">
        <f>C21-D21</f>
        <v>-2</v>
      </c>
      <c r="F21" s="7">
        <v>0</v>
      </c>
      <c r="G21" s="126">
        <v>2</v>
      </c>
      <c r="H21" s="124">
        <f>F21-G21</f>
        <v>-2</v>
      </c>
    </row>
    <row r="22" spans="1:8" ht="2.25" customHeight="1" hidden="1">
      <c r="A22" s="6"/>
      <c r="B22" s="70"/>
      <c r="C22" s="6"/>
      <c r="D22" s="6"/>
      <c r="E22" s="124">
        <f>C22-D22</f>
        <v>0</v>
      </c>
      <c r="F22" s="6"/>
      <c r="G22" s="6"/>
      <c r="H22" s="124">
        <f>F22-G22</f>
        <v>0</v>
      </c>
    </row>
    <row r="23" spans="1:14" ht="15">
      <c r="A23" s="6"/>
      <c r="B23" s="7" t="s">
        <v>20</v>
      </c>
      <c r="C23" s="126">
        <f aca="true" t="shared" si="1" ref="C23:H23">C21</f>
        <v>0</v>
      </c>
      <c r="D23" s="126">
        <f t="shared" si="1"/>
        <v>2</v>
      </c>
      <c r="E23" s="124">
        <f t="shared" si="1"/>
        <v>-2</v>
      </c>
      <c r="F23" s="126">
        <f t="shared" si="1"/>
        <v>0</v>
      </c>
      <c r="G23" s="126">
        <f t="shared" si="1"/>
        <v>2</v>
      </c>
      <c r="H23" s="124">
        <f t="shared" si="1"/>
        <v>-2</v>
      </c>
      <c r="J23" s="66"/>
      <c r="N23" s="66"/>
    </row>
    <row r="24" spans="1:8" ht="15">
      <c r="A24" s="7" t="s">
        <v>21</v>
      </c>
      <c r="B24" s="6" t="s">
        <v>22</v>
      </c>
      <c r="C24" s="126">
        <f aca="true" t="shared" si="2" ref="C24:H24">C15+C18+C23</f>
        <v>12736</v>
      </c>
      <c r="D24" s="126">
        <f t="shared" si="2"/>
        <v>12685</v>
      </c>
      <c r="E24" s="124">
        <f t="shared" si="2"/>
        <v>51</v>
      </c>
      <c r="F24" s="126">
        <f t="shared" si="2"/>
        <v>11959</v>
      </c>
      <c r="G24" s="126">
        <f t="shared" si="2"/>
        <v>11976</v>
      </c>
      <c r="H24" s="124">
        <f t="shared" si="2"/>
        <v>-17</v>
      </c>
    </row>
    <row r="25" spans="1:8" ht="12.75">
      <c r="A25" s="7" t="s">
        <v>23</v>
      </c>
      <c r="B25" s="6" t="s">
        <v>24</v>
      </c>
      <c r="C25" s="6"/>
      <c r="D25" s="6"/>
      <c r="E25" s="128">
        <f>H26</f>
        <v>261</v>
      </c>
      <c r="F25" s="6"/>
      <c r="G25" s="6"/>
      <c r="H25" s="128">
        <v>278</v>
      </c>
    </row>
    <row r="26" spans="1:8" ht="12.75">
      <c r="A26" s="7" t="s">
        <v>25</v>
      </c>
      <c r="B26" s="6" t="s">
        <v>26</v>
      </c>
      <c r="C26" s="6"/>
      <c r="D26" s="6"/>
      <c r="E26" s="128">
        <f>E24+E25</f>
        <v>312</v>
      </c>
      <c r="F26" s="6"/>
      <c r="G26" s="6"/>
      <c r="H26" s="128">
        <f>H24+H25</f>
        <v>261</v>
      </c>
    </row>
    <row r="27" spans="5:17" s="3" customFormat="1" ht="12.75">
      <c r="E27" s="69"/>
      <c r="J27" s="1"/>
      <c r="K27" s="1"/>
      <c r="L27" s="1"/>
      <c r="M27" s="1"/>
      <c r="N27" s="1"/>
      <c r="O27" s="1"/>
      <c r="P27" s="1"/>
      <c r="Q27" s="1"/>
    </row>
    <row r="28" spans="1:14" ht="12.75">
      <c r="A28" s="3"/>
      <c r="B28" s="3"/>
      <c r="C28" s="3"/>
      <c r="D28" s="3"/>
      <c r="E28" s="3"/>
      <c r="F28" s="3"/>
      <c r="G28" s="3"/>
      <c r="H28" s="3"/>
      <c r="J28" s="66"/>
      <c r="N28" s="66"/>
    </row>
    <row r="29" ht="13.5">
      <c r="B29" s="11" t="s">
        <v>86</v>
      </c>
    </row>
    <row r="30" ht="13.5">
      <c r="B30" s="11"/>
    </row>
    <row r="31" ht="13.5">
      <c r="B31" s="11"/>
    </row>
    <row r="32" ht="13.5">
      <c r="B32" s="11"/>
    </row>
    <row r="33" ht="13.5">
      <c r="B33" s="11"/>
    </row>
    <row r="35" ht="12.75">
      <c r="B35" s="12"/>
    </row>
    <row r="36" spans="2:17" s="10" customFormat="1" ht="12.75">
      <c r="B36" s="1" t="str">
        <f>Данни!B10</f>
        <v>Дата на съставяне: 27.02.2020г.</v>
      </c>
      <c r="C36" s="10" t="str">
        <f>Данни!B6</f>
        <v>Съставител:</v>
      </c>
      <c r="F36" s="10" t="str">
        <f>Данни!B8</f>
        <v>Ръководител:</v>
      </c>
      <c r="J36" s="1"/>
      <c r="K36" s="1"/>
      <c r="L36" s="1"/>
      <c r="M36" s="1"/>
      <c r="N36" s="1"/>
      <c r="O36" s="1"/>
      <c r="P36" s="1"/>
      <c r="Q36" s="1"/>
    </row>
    <row r="37" spans="2:14" ht="12.75">
      <c r="B37" s="10"/>
      <c r="C37" s="10" t="str">
        <f>Данни!C6</f>
        <v>Наташа Костадинова Стоянова</v>
      </c>
      <c r="D37" s="10"/>
      <c r="E37" s="10"/>
      <c r="F37" s="10" t="str">
        <f>Данни!C8</f>
        <v>инж. Валери Димитров Иванов</v>
      </c>
      <c r="G37" s="98"/>
      <c r="J37" s="66"/>
      <c r="N37" s="66"/>
    </row>
    <row r="38" ht="12.75">
      <c r="B38" s="12"/>
    </row>
    <row r="41" spans="2:10" ht="12.75">
      <c r="B41" s="8"/>
      <c r="C41" s="9"/>
      <c r="D41" s="9"/>
      <c r="E41" s="8"/>
      <c r="F41" s="8"/>
      <c r="G41" s="8"/>
      <c r="H41" s="8"/>
      <c r="I41" s="8"/>
      <c r="J41" s="8"/>
    </row>
    <row r="42" spans="2:4" ht="12.75">
      <c r="B42" s="9"/>
      <c r="C42" s="9"/>
      <c r="D42" s="9"/>
    </row>
    <row r="43" spans="2:5" ht="57" customHeight="1">
      <c r="B43" s="174"/>
      <c r="C43" s="174"/>
      <c r="D43" s="174"/>
      <c r="E43" s="174"/>
    </row>
    <row r="44" spans="2:4" ht="12.75">
      <c r="B44" s="9"/>
      <c r="C44" s="9"/>
      <c r="D44" s="9"/>
    </row>
  </sheetData>
  <sheetProtection/>
  <mergeCells count="7">
    <mergeCell ref="B43:E43"/>
    <mergeCell ref="A7:B7"/>
    <mergeCell ref="A2:H2"/>
    <mergeCell ref="A5:B5"/>
    <mergeCell ref="C5:E5"/>
    <mergeCell ref="F5:H5"/>
    <mergeCell ref="A3:E3"/>
  </mergeCells>
  <printOptions horizontalCentered="1"/>
  <pageMargins left="0.03937007874015748" right="0" top="0.5511811023622047" bottom="0.1968503937007874" header="0.5118110236220472" footer="0.5118110236220472"/>
  <pageSetup horizontalDpi="300" verticalDpi="300" orientation="portrait" paperSize="9" scale="91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4.421875" style="19" customWidth="1"/>
    <col min="2" max="2" width="11.00390625" style="19" customWidth="1"/>
    <col min="3" max="3" width="13.421875" style="19" customWidth="1"/>
    <col min="4" max="4" width="14.421875" style="19" customWidth="1"/>
    <col min="5" max="5" width="16.421875" style="19" customWidth="1"/>
    <col min="6" max="6" width="14.7109375" style="19" customWidth="1"/>
    <col min="7" max="7" width="18.00390625" style="19" customWidth="1"/>
    <col min="8" max="16384" width="9.140625" style="19" customWidth="1"/>
  </cols>
  <sheetData>
    <row r="2" spans="1:7" ht="21.75" customHeight="1">
      <c r="A2" s="60" t="str">
        <f>Данни!C4</f>
        <v>“ВОДОСНАБДЯВАНЕ И КАНАЛИЗАЦИЯ” ООД гр. Монтана</v>
      </c>
      <c r="B2" s="17"/>
      <c r="C2" s="17"/>
      <c r="D2" s="17"/>
      <c r="E2" s="17"/>
      <c r="F2" s="184"/>
      <c r="G2" s="184"/>
    </row>
    <row r="3" spans="1:7" ht="18.75">
      <c r="A3" s="135" t="s">
        <v>149</v>
      </c>
      <c r="B3" s="135"/>
      <c r="C3" s="135"/>
      <c r="D3" s="135"/>
      <c r="E3" s="135"/>
      <c r="F3" s="43" t="s">
        <v>127</v>
      </c>
      <c r="G3" s="55"/>
    </row>
    <row r="4" spans="1:7" ht="15.75">
      <c r="A4" s="165"/>
      <c r="B4" s="165"/>
      <c r="C4" s="165"/>
      <c r="D4" s="165"/>
      <c r="E4" s="165"/>
      <c r="F4" s="165"/>
      <c r="G4" s="165"/>
    </row>
    <row r="5" spans="1:7" ht="12.75">
      <c r="A5" s="21"/>
      <c r="B5" s="21"/>
      <c r="C5" s="21"/>
      <c r="D5" s="21"/>
      <c r="E5" s="21"/>
      <c r="F5" s="21"/>
      <c r="G5" s="22" t="s">
        <v>27</v>
      </c>
    </row>
    <row r="6" spans="1:7" ht="15.75" customHeight="1">
      <c r="A6" s="189" t="s">
        <v>28</v>
      </c>
      <c r="B6" s="190" t="s">
        <v>29</v>
      </c>
      <c r="C6" s="190" t="s">
        <v>97</v>
      </c>
      <c r="D6" s="179" t="s">
        <v>98</v>
      </c>
      <c r="E6" s="180"/>
      <c r="F6" s="193" t="s">
        <v>119</v>
      </c>
      <c r="G6" s="136" t="s">
        <v>30</v>
      </c>
    </row>
    <row r="7" spans="1:7" ht="23.25" customHeight="1">
      <c r="A7" s="133"/>
      <c r="B7" s="191"/>
      <c r="C7" s="191"/>
      <c r="D7" s="181" t="s">
        <v>140</v>
      </c>
      <c r="E7" s="186" t="s">
        <v>31</v>
      </c>
      <c r="F7" s="194"/>
      <c r="G7" s="137"/>
    </row>
    <row r="8" spans="1:7" ht="21" customHeight="1">
      <c r="A8" s="133"/>
      <c r="B8" s="191"/>
      <c r="C8" s="191"/>
      <c r="D8" s="182"/>
      <c r="E8" s="187"/>
      <c r="F8" s="194"/>
      <c r="G8" s="137"/>
    </row>
    <row r="9" spans="1:7" ht="37.5" customHeight="1">
      <c r="A9" s="134"/>
      <c r="B9" s="192"/>
      <c r="C9" s="192"/>
      <c r="D9" s="183"/>
      <c r="E9" s="188"/>
      <c r="F9" s="183"/>
      <c r="G9" s="188"/>
    </row>
    <row r="10" spans="1:7" ht="14.25" customHeight="1">
      <c r="A10" s="23" t="s">
        <v>5</v>
      </c>
      <c r="B10" s="23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</row>
    <row r="11" spans="1:7" ht="20.25" customHeight="1">
      <c r="A11" s="84" t="s">
        <v>32</v>
      </c>
      <c r="B11" s="85">
        <f>СБ!F10</f>
        <v>467</v>
      </c>
      <c r="C11" s="86">
        <v>0</v>
      </c>
      <c r="D11" s="86">
        <v>1903</v>
      </c>
      <c r="E11" s="86">
        <v>1296</v>
      </c>
      <c r="F11" s="87">
        <v>82</v>
      </c>
      <c r="G11" s="87">
        <f>SUM(B11:F11)</f>
        <v>3748</v>
      </c>
    </row>
    <row r="12" spans="1:7" ht="18.75" customHeight="1" hidden="1">
      <c r="A12" s="90"/>
      <c r="B12" s="85"/>
      <c r="C12" s="86"/>
      <c r="D12" s="86"/>
      <c r="E12" s="86"/>
      <c r="F12" s="87"/>
      <c r="G12" s="87"/>
    </row>
    <row r="13" spans="1:7" ht="24.75" customHeight="1">
      <c r="A13" s="88" t="s">
        <v>150</v>
      </c>
      <c r="B13" s="89">
        <f aca="true" t="shared" si="0" ref="B13:G13">B11+B12</f>
        <v>467</v>
      </c>
      <c r="C13" s="89">
        <f t="shared" si="0"/>
        <v>0</v>
      </c>
      <c r="D13" s="89">
        <f t="shared" si="0"/>
        <v>1903</v>
      </c>
      <c r="E13" s="89">
        <f t="shared" si="0"/>
        <v>1296</v>
      </c>
      <c r="F13" s="89">
        <f t="shared" si="0"/>
        <v>82</v>
      </c>
      <c r="G13" s="89">
        <f t="shared" si="0"/>
        <v>3748</v>
      </c>
    </row>
    <row r="14" spans="1:7" ht="16.5" customHeight="1">
      <c r="A14" s="90" t="s">
        <v>151</v>
      </c>
      <c r="B14" s="89"/>
      <c r="C14" s="91"/>
      <c r="D14" s="91"/>
      <c r="E14" s="91">
        <v>82</v>
      </c>
      <c r="F14" s="99">
        <v>-82</v>
      </c>
      <c r="G14" s="99">
        <f>SUM(B14:F14)</f>
        <v>0</v>
      </c>
    </row>
    <row r="15" spans="1:7" ht="18" customHeight="1">
      <c r="A15" s="92" t="s">
        <v>118</v>
      </c>
      <c r="B15" s="89"/>
      <c r="C15" s="91"/>
      <c r="D15" s="91"/>
      <c r="E15" s="91">
        <v>82</v>
      </c>
      <c r="F15" s="99">
        <v>-82</v>
      </c>
      <c r="G15" s="99">
        <f>SUM(B15:F15)</f>
        <v>0</v>
      </c>
    </row>
    <row r="16" spans="1:7" ht="21.75" customHeight="1">
      <c r="A16" s="93" t="s">
        <v>152</v>
      </c>
      <c r="B16" s="85"/>
      <c r="C16" s="86"/>
      <c r="D16" s="86"/>
      <c r="E16" s="86"/>
      <c r="F16" s="99">
        <f>СБ!E15</f>
        <v>104</v>
      </c>
      <c r="G16" s="99">
        <f>SUM(B16:F16)</f>
        <v>104</v>
      </c>
    </row>
    <row r="17" spans="1:7" ht="18.75" customHeight="1">
      <c r="A17" s="84" t="s">
        <v>153</v>
      </c>
      <c r="B17" s="89">
        <f aca="true" t="shared" si="1" ref="B17:G17">B13+B16+B14</f>
        <v>467</v>
      </c>
      <c r="C17" s="89">
        <f t="shared" si="1"/>
        <v>0</v>
      </c>
      <c r="D17" s="89">
        <f t="shared" si="1"/>
        <v>1903</v>
      </c>
      <c r="E17" s="89">
        <f t="shared" si="1"/>
        <v>1378</v>
      </c>
      <c r="F17" s="89">
        <f t="shared" si="1"/>
        <v>104</v>
      </c>
      <c r="G17" s="89">
        <f t="shared" si="1"/>
        <v>3852</v>
      </c>
    </row>
    <row r="18" spans="1:7" ht="22.5" customHeight="1">
      <c r="A18" s="94" t="s">
        <v>154</v>
      </c>
      <c r="B18" s="95"/>
      <c r="C18" s="95"/>
      <c r="D18" s="95"/>
      <c r="E18" s="95"/>
      <c r="F18" s="100"/>
      <c r="G18" s="100">
        <f>SUM(B18:F18)</f>
        <v>0</v>
      </c>
    </row>
    <row r="19" spans="1:7" ht="20.25" customHeight="1">
      <c r="A19" s="96" t="s">
        <v>88</v>
      </c>
      <c r="B19" s="89">
        <f>B17</f>
        <v>467</v>
      </c>
      <c r="C19" s="89">
        <f>C17</f>
        <v>0</v>
      </c>
      <c r="D19" s="89">
        <f>D17</f>
        <v>1903</v>
      </c>
      <c r="E19" s="89">
        <f>E17</f>
        <v>1378</v>
      </c>
      <c r="F19" s="89">
        <f>F17</f>
        <v>104</v>
      </c>
      <c r="G19" s="115">
        <f>SUM(B19:F19)</f>
        <v>3852</v>
      </c>
    </row>
    <row r="20" spans="1:7" ht="20.25" customHeight="1">
      <c r="A20" s="25"/>
      <c r="B20" s="26"/>
      <c r="C20" s="26"/>
      <c r="D20" s="26"/>
      <c r="E20" s="26"/>
      <c r="F20" s="27"/>
      <c r="G20" s="27"/>
    </row>
    <row r="21" spans="1:7" ht="12.75">
      <c r="A21" s="28"/>
      <c r="B21" s="28"/>
      <c r="C21" s="28"/>
      <c r="D21" s="28"/>
      <c r="E21" s="28"/>
      <c r="F21" s="28"/>
      <c r="G21" s="28"/>
    </row>
    <row r="22" spans="1:7" ht="13.5">
      <c r="A22" s="29" t="s">
        <v>100</v>
      </c>
      <c r="B22" s="30"/>
      <c r="C22" s="30"/>
      <c r="D22" s="30"/>
      <c r="E22" s="30"/>
      <c r="F22" s="30"/>
      <c r="G22" s="28"/>
    </row>
    <row r="23" spans="1:7" ht="13.5">
      <c r="A23" s="29"/>
      <c r="B23" s="30"/>
      <c r="C23" s="30"/>
      <c r="D23" s="30"/>
      <c r="E23" s="30"/>
      <c r="F23" s="30"/>
      <c r="G23" s="28"/>
    </row>
    <row r="24" spans="1:7" ht="13.5">
      <c r="A24" s="29"/>
      <c r="B24" s="30"/>
      <c r="C24" s="30"/>
      <c r="D24" s="30"/>
      <c r="E24" s="30"/>
      <c r="F24" s="30"/>
      <c r="G24" s="28"/>
    </row>
    <row r="27" spans="1:6" s="32" customFormat="1" ht="12.75">
      <c r="A27" s="54" t="str">
        <f>Данни!B10</f>
        <v>Дата на съставяне: 27.02.2020г.</v>
      </c>
      <c r="B27" s="32" t="s">
        <v>78</v>
      </c>
      <c r="F27" s="32" t="s">
        <v>85</v>
      </c>
    </row>
    <row r="28" spans="1:6" ht="12.75">
      <c r="A28" s="31"/>
      <c r="B28" s="121" t="s">
        <v>123</v>
      </c>
      <c r="C28" s="52"/>
      <c r="D28" s="52"/>
      <c r="E28" s="32"/>
      <c r="F28" s="121" t="str">
        <f>Данни!C8</f>
        <v>инж. Валери Димитров Иванов</v>
      </c>
    </row>
    <row r="29" ht="12.75">
      <c r="A29" s="31"/>
    </row>
    <row r="30" ht="12.75">
      <c r="A30" s="31"/>
    </row>
    <row r="31" ht="12.75">
      <c r="A31" s="31"/>
    </row>
    <row r="32" spans="1:6" ht="15">
      <c r="A32" s="27"/>
      <c r="B32" s="27"/>
      <c r="C32" s="27"/>
      <c r="D32" s="27"/>
      <c r="E32" s="27"/>
      <c r="F32" s="28"/>
    </row>
    <row r="37" spans="1:4" ht="12.75">
      <c r="A37" s="18"/>
      <c r="B37" s="33"/>
      <c r="C37" s="33"/>
      <c r="D37" s="33"/>
    </row>
    <row r="38" spans="1:4" ht="12.75">
      <c r="A38" s="34"/>
      <c r="B38" s="35"/>
      <c r="C38" s="35"/>
      <c r="D38" s="35"/>
    </row>
    <row r="44" spans="1:4" ht="63" customHeight="1">
      <c r="A44" s="185"/>
      <c r="B44" s="185"/>
      <c r="C44" s="68"/>
      <c r="D44" s="68"/>
    </row>
  </sheetData>
  <sheetProtection/>
  <mergeCells count="12">
    <mergeCell ref="F6:F9"/>
    <mergeCell ref="C6:C9"/>
    <mergeCell ref="D6:E6"/>
    <mergeCell ref="D7:D9"/>
    <mergeCell ref="F2:G2"/>
    <mergeCell ref="A44:B44"/>
    <mergeCell ref="E7:E9"/>
    <mergeCell ref="A4:G4"/>
    <mergeCell ref="A6:A9"/>
    <mergeCell ref="A3:E3"/>
    <mergeCell ref="G6:G9"/>
    <mergeCell ref="B6:B9"/>
  </mergeCells>
  <printOptions horizontalCentered="1"/>
  <pageMargins left="0.15" right="0.11811023622047245" top="0.4724409448818898" bottom="0" header="0.5118110236220472" footer="0.5118110236220472"/>
  <pageSetup horizontalDpi="300" verticalDpi="300" orientation="landscape" paperSize="9" scale="95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18.7109375" style="0" customWidth="1"/>
    <col min="3" max="3" width="17.28125" style="0" customWidth="1"/>
  </cols>
  <sheetData>
    <row r="4" spans="2:3" ht="15.75">
      <c r="B4" t="s">
        <v>76</v>
      </c>
      <c r="C4" s="111" t="s">
        <v>126</v>
      </c>
    </row>
    <row r="6" spans="2:3" ht="12.75">
      <c r="B6" t="s">
        <v>78</v>
      </c>
      <c r="C6" t="s">
        <v>123</v>
      </c>
    </row>
    <row r="8" spans="2:3" ht="15.75">
      <c r="B8" t="s">
        <v>85</v>
      </c>
      <c r="C8" s="97" t="s">
        <v>124</v>
      </c>
    </row>
    <row r="10" ht="12.75">
      <c r="B10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uzzerrs</cp:lastModifiedBy>
  <cp:lastPrinted>2020-03-11T12:40:40Z</cp:lastPrinted>
  <dcterms:created xsi:type="dcterms:W3CDTF">2009-01-23T07:38:05Z</dcterms:created>
  <dcterms:modified xsi:type="dcterms:W3CDTF">2020-03-11T13:50:50Z</dcterms:modified>
  <cp:category/>
  <cp:version/>
  <cp:contentType/>
  <cp:contentStatus/>
</cp:coreProperties>
</file>