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9230" windowHeight="4125" tabRatio="663" activeTab="2"/>
  </bookViews>
  <sheets>
    <sheet name="1. GENERAL" sheetId="1" r:id="rId1"/>
    <sheet name="ОПР " sheetId="2" r:id="rId2"/>
    <sheet name="Баланс " sheetId="3" r:id="rId3"/>
    <sheet name="ОПП" sheetId="4" r:id="rId4"/>
    <sheet name="11. Отчет за СК " sheetId="5" r:id="rId5"/>
    <sheet name="12. приложение №5 хил. лв." sheetId="6" r:id="rId6"/>
  </sheets>
  <definedNames>
    <definedName name="FirmaUpravitel">#REF!</definedName>
    <definedName name="Koeficient">#REF!</definedName>
    <definedName name="Sumi1000Text">#REF!</definedName>
    <definedName name="Sumi1Text">#REF!</definedName>
    <definedName name="Z_64B54E22_AE15_41D8_9E1E_70C181F11A10_.wvu.PrintTitles" localSheetId="1" hidden="1">'ОПР '!#REF!</definedName>
    <definedName name="к">#REF!</definedName>
  </definedNames>
  <calcPr fullCalcOnLoad="1"/>
</workbook>
</file>

<file path=xl/comments2.xml><?xml version="1.0" encoding="utf-8"?>
<comments xmlns="http://schemas.openxmlformats.org/spreadsheetml/2006/main">
  <authors>
    <author>Hristina</author>
    <author>Krasimira</author>
  </authors>
  <commentList>
    <comment ref="B9" authorId="0">
      <text>
        <r>
          <rPr>
            <b/>
            <sz val="8"/>
            <rFont val="Tahoma"/>
            <family val="2"/>
          </rPr>
          <t>"ВОК" ООД:</t>
        </r>
        <r>
          <rPr>
            <sz val="8"/>
            <rFont val="Tahoma"/>
            <family val="2"/>
          </rPr>
          <t xml:space="preserve">
21.3. При изчисляване на изменението (увеличението или намалението) на
запасите от продукция и незавършено производство не се вземат под внимание:
а) балансовата стойност на бракуваната и липсващата продукция и незавършеното производство, отчетена за сметка на предприятието;
б) балансовата стойност на установената в излишък продукция и незавършено производство;
в) намаляването и последващото увеличаване на стойността на продукцията и незавършеното производство в резултат на последващи оценки.
</t>
        </r>
      </text>
    </comment>
    <comment ref="F15" authorId="0">
      <text>
        <r>
          <rPr>
            <b/>
            <sz val="8"/>
            <rFont val="Tahoma"/>
            <family val="2"/>
          </rPr>
          <t>"ВОК" ООД:</t>
        </r>
        <r>
          <rPr>
            <sz val="8"/>
            <rFont val="Tahoma"/>
            <family val="2"/>
          </rPr>
          <t xml:space="preserve">
21.5. В случай че положителни разлики от операции с финансови активи и
от промяна на валутни курсове са свързани с предприятия от група, в която е
включено отчитащото се предприятие, същите се посочват като други лихви и
финансови приходи от предприятия от група.
</t>
        </r>
      </text>
    </comment>
    <comment ref="B23" authorId="1">
      <text>
        <r>
          <rPr>
            <b/>
            <sz val="8"/>
            <rFont val="Tahoma"/>
            <family val="2"/>
          </rPr>
          <t>"ВОК" ООД:</t>
        </r>
        <r>
          <rPr>
            <sz val="8"/>
            <rFont val="Tahoma"/>
            <family val="2"/>
          </rPr>
          <t xml:space="preserve">
21.6. В случай че отрицателни разлики от операции с финансови активи са
свързани с предприятия от група, в която е включено отчитащото се
предприятие, същите се посочват като разходи за лихви и други финансови
разходи, свързани с предприятия от група.</t>
        </r>
      </text>
    </comment>
    <comment ref="B30" authorId="0">
      <text>
        <r>
          <rPr>
            <b/>
            <sz val="8"/>
            <rFont val="Tahoma"/>
            <family val="2"/>
          </rPr>
          <t>"ВОК" ООД:</t>
        </r>
        <r>
          <rPr>
            <sz val="8"/>
            <rFont val="Tahoma"/>
            <family val="2"/>
          </rPr>
          <t xml:space="preserve">
21.7. В статия "Разходи за данъци от печалбата" се посочват разходите
за данъци от печалбата, определени по реда на СС 12 - Данъци от печалбата.
</t>
        </r>
      </text>
    </comment>
  </commentList>
</comments>
</file>

<file path=xl/comments3.xml><?xml version="1.0" encoding="utf-8"?>
<comments xmlns="http://schemas.openxmlformats.org/spreadsheetml/2006/main">
  <authors>
    <author>Hristina</author>
    <author>Krasimira</author>
  </authors>
  <commentList>
    <comment ref="G10" authorId="0">
      <text>
        <r>
          <rPr>
            <sz val="8"/>
            <rFont val="Tahoma"/>
            <family val="2"/>
          </rPr>
          <t xml:space="preserve">16.21. В статия "Записан капитал" се посочват и вноските на
собствениците (съдружниците) съгласно дружествения договор, независимо от
това дали са изцяло внесени по отношение на предприятията, за които няма
изискване за вписване на капитала в търговския регистър.
</t>
        </r>
      </text>
    </comment>
    <comment ref="C14" authorId="0">
      <text>
        <r>
          <rPr>
            <sz val="8"/>
            <rFont val="Tahoma"/>
            <family val="2"/>
          </rPr>
          <t xml:space="preserve">16.8. В статия "Земи и сгради" се посочват и правата върху недвижимо
имущество.
</t>
        </r>
      </text>
    </comment>
    <comment ref="C17" authorId="1">
      <text>
        <r>
          <rPr>
            <sz val="8"/>
            <rFont val="Tahoma"/>
            <family val="2"/>
          </rPr>
          <t xml:space="preserve">Посочват се в случай, че са съществени. Могат да бъдат заменени с друга съществена статия
</t>
        </r>
      </text>
    </comment>
    <comment ref="C21" authorId="0">
      <text>
        <r>
          <rPr>
            <sz val="8"/>
            <rFont val="Tahoma"/>
            <family val="2"/>
          </rPr>
          <t xml:space="preserve">16.16. Превишението на активите над пасивите по отсрочени данъци се
посочва в актива на счетоводния баланс като отсрочен данък.
</t>
        </r>
      </text>
    </comment>
    <comment ref="G28" authorId="0">
      <text>
        <r>
          <rPr>
            <sz val="8"/>
            <rFont val="Tahoma"/>
            <family val="2"/>
          </rPr>
          <t xml:space="preserve">16.12. В статия "Задължения, свързани с асоциирани и смесени
предприятия" се посочват възникналите от дейността на предприятието
задължения към асоциирани и смесени предприятия. В тази статия се посочват и
задълженията на отчитащото се предприятие, когато то е асоциирано или
смесено на предприятието, към което е задължението.
</t>
        </r>
      </text>
    </comment>
    <comment ref="C30" authorId="0">
      <text>
        <r>
          <rPr>
            <sz val="8"/>
            <rFont val="Tahoma"/>
            <family val="2"/>
          </rPr>
          <t xml:space="preserve">16.11. В статия "Вземания, свързани с асоциирани и смесени предприятия"
се посочват възникналите от дейността на предприятието вземания от
асоциирани и смесени предприятия. В тази статия се посочват и вземанията на
отчитащото се предприятие, когато то е асоциирано или смесено на
предприятието длъжник.
</t>
        </r>
      </text>
    </comment>
    <comment ref="C31" authorId="1">
      <text>
        <r>
          <rPr>
            <b/>
            <sz val="8"/>
            <rFont val="Tahoma"/>
            <family val="2"/>
          </rPr>
          <t>В случай, че са съществени</t>
        </r>
      </text>
    </comment>
    <comment ref="C33" authorId="1">
      <text>
        <r>
          <rPr>
            <sz val="8"/>
            <rFont val="Tahoma"/>
            <family val="2"/>
          </rPr>
          <t>отделяме ги само в случай, че са съществени</t>
        </r>
      </text>
    </comment>
    <comment ref="C43" authorId="0">
      <text>
        <r>
          <rPr>
            <sz val="8"/>
            <rFont val="Tahoma"/>
            <family val="2"/>
          </rPr>
          <t xml:space="preserve">16.20. Възникналите разходи през текущия отчетен период, които са
свързани със следващи отчетни периоди, се посочват като разходи за бъдещи
периоди.
</t>
        </r>
      </text>
    </comment>
    <comment ref="G46" authorId="0">
      <text>
        <r>
          <rPr>
            <sz val="8"/>
            <rFont val="Tahoma"/>
            <family val="2"/>
          </rPr>
          <t xml:space="preserve">16.19. Възникналите приходи през текущия отчетен период, които са
свързани със следващи отчетни периоди, се посочват като приходи за бъдещи
периоди.
</t>
        </r>
      </text>
    </comment>
  </commentList>
</comments>
</file>

<file path=xl/comments6.xml><?xml version="1.0" encoding="utf-8"?>
<comments xmlns="http://schemas.openxmlformats.org/spreadsheetml/2006/main">
  <authors>
    <author>Hristina</author>
    <author>Krasimira</author>
  </authors>
  <commentList>
    <comment ref="B11" authorId="0">
      <text>
        <r>
          <rPr>
            <b/>
            <sz val="8"/>
            <rFont val="Tahoma"/>
            <family val="2"/>
          </rPr>
          <t>"ВОК" ООД: СС 1</t>
        </r>
        <r>
          <rPr>
            <sz val="8"/>
            <rFont val="Tahoma"/>
            <family val="2"/>
          </rPr>
          <t xml:space="preserve">
16.7. В статия "Концесии, патенти, лицензии, търговски марки, програмни
продукти и други подобни права и активи" се посочват суми само когато
съответните права и активи са придобити възмездно или са създадени от
предприятието по стопански начин.
</t>
        </r>
      </text>
    </comment>
    <comment ref="B16" authorId="0">
      <text>
        <r>
          <rPr>
            <sz val="8"/>
            <rFont val="Tahoma"/>
            <family val="2"/>
          </rPr>
          <t xml:space="preserve">16.8. В статия "Земи и сгради" се посочват и правата върху недвижимо
имущество.
</t>
        </r>
      </text>
    </comment>
    <comment ref="B25" authorId="0">
      <text>
        <r>
          <rPr>
            <sz val="8"/>
            <rFont val="Tahoma"/>
            <family val="2"/>
          </rPr>
          <t xml:space="preserve">9. "Предприятия от група" са предприятието майка и всички негови
дъщерни предприятия по смисъла на СС 27 - Консолидирани финансови отчети и
отчитане на инвестициите в дъщерни предприятия.
</t>
        </r>
      </text>
    </comment>
    <comment ref="B28" authorId="0">
      <text>
        <r>
          <rPr>
            <sz val="8"/>
            <rFont val="Tahoma"/>
            <family val="2"/>
          </rPr>
          <t xml:space="preserve">16.10. В статия "Предоставени заеми, свързани с асоциирани и смесени
предприятия" се посочват предоставените заеми на асоциирани и смесени
предприятия. В тази статия се посочват и предоставените заеми от отчитащото
се предприятие, когато то е асоциирано или смесено на предприятието, което е
получило заема.
</t>
        </r>
      </text>
    </comment>
    <comment ref="B29" authorId="0">
      <text>
        <r>
          <rPr>
            <sz val="8"/>
            <rFont val="Tahoma"/>
            <family val="2"/>
          </rPr>
          <t xml:space="preserve">16.22. В статия "Дългосрочни инвестиции" се посочват и инвестиционните
имоти.
</t>
        </r>
      </text>
    </comment>
    <comment ref="B20" authorId="1">
      <text>
        <r>
          <rPr>
            <sz val="8"/>
            <rFont val="Tahoma"/>
            <family val="2"/>
          </rPr>
          <t>Посочват се в случай, че са съществени. Могат да бъдат заменени с друга съществена статия.</t>
        </r>
      </text>
    </comment>
  </commentList>
</comments>
</file>

<file path=xl/sharedStrings.xml><?xml version="1.0" encoding="utf-8"?>
<sst xmlns="http://schemas.openxmlformats.org/spreadsheetml/2006/main" count="304" uniqueCount="255">
  <si>
    <t>година</t>
  </si>
  <si>
    <t>а</t>
  </si>
  <si>
    <t>I.</t>
  </si>
  <si>
    <t>Дълготрайни материални активи</t>
  </si>
  <si>
    <t>Продукти от развойна дейност</t>
  </si>
  <si>
    <t>IV.</t>
  </si>
  <si>
    <t>Търговска репутация</t>
  </si>
  <si>
    <t>ОТЧЕТ ЗА ПРИХОДИТЕ И РАЗХОДИТЕ</t>
  </si>
  <si>
    <t>Текущ период</t>
  </si>
  <si>
    <t>Предходен период</t>
  </si>
  <si>
    <t>А. Парични потоци от основна дейност</t>
  </si>
  <si>
    <t>Всичко парични потоци от основна дейност (А)</t>
  </si>
  <si>
    <t>Б. Парични потоци от инвестиционна дейност</t>
  </si>
  <si>
    <t>Всичко парични потоци от инвестиционна дейност (Б)</t>
  </si>
  <si>
    <t>В. Парични потоци от финансова дейност</t>
  </si>
  <si>
    <t>Всичко парични потоци от финансова дейност (В)</t>
  </si>
  <si>
    <t>Д. Парични средства в началото на периода</t>
  </si>
  <si>
    <t>Е. Парични средства в края на периода</t>
  </si>
  <si>
    <t>( хил.лв.)</t>
  </si>
  <si>
    <t>ПОКАЗАТЕЛИ</t>
  </si>
  <si>
    <t>Общо собствен капитал</t>
  </si>
  <si>
    <t>a</t>
  </si>
  <si>
    <t>в т.ч. за дивиденти</t>
  </si>
  <si>
    <t xml:space="preserve">                                      за дълготрайните (дългосрочните) активи към …………..……</t>
  </si>
  <si>
    <t>(хил.лв)</t>
  </si>
  <si>
    <t>Последваща оценка</t>
  </si>
  <si>
    <t>А м о р т и з а ц и я</t>
  </si>
  <si>
    <t>Балансова стойност в края на периода        (7-14)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</si>
  <si>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</si>
  <si>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III.
</t>
  </si>
  <si>
    <t>СПРАВКА</t>
  </si>
  <si>
    <t>Неразпределена печалба</t>
  </si>
  <si>
    <t>Непокрита загуба</t>
  </si>
  <si>
    <t>Увели- чение</t>
  </si>
  <si>
    <t>Нама- ление</t>
  </si>
  <si>
    <t>Преоценена стойност (4+5-6)</t>
  </si>
  <si>
    <t>Преоценена амортизация в края на периода (11+12-13)</t>
  </si>
  <si>
    <t>Отписана през периода</t>
  </si>
  <si>
    <t>І. Материални запаси</t>
  </si>
  <si>
    <t>ОТЧЕТ ЗА СОБСТВЕНИЯ КАПИТАЛ</t>
  </si>
  <si>
    <t>5. Парични потоци от положителни и отрицателни валутни курсови разлики</t>
  </si>
  <si>
    <t xml:space="preserve">  </t>
  </si>
  <si>
    <t>АКТИВ</t>
  </si>
  <si>
    <t/>
  </si>
  <si>
    <t>ПАСИВ</t>
  </si>
  <si>
    <t>РАЗДЕЛИ, ГРУПИ, СТАТИИ</t>
  </si>
  <si>
    <t>Текуща</t>
  </si>
  <si>
    <t>Предходна</t>
  </si>
  <si>
    <t>А. ЗАПИСАН, НО НЕВНЕСЕН КАПИТАЛ</t>
  </si>
  <si>
    <t>А. СОБСТВЕН КАПИТАЛ</t>
  </si>
  <si>
    <t>Б. НЕТЕКУЩИ (ДЪЛГОТРАЙНИ) АКТИВИ</t>
  </si>
  <si>
    <t>I. Записан капитал</t>
  </si>
  <si>
    <t>I. Нематериални активи</t>
  </si>
  <si>
    <t>ІІ. Премии от емисии</t>
  </si>
  <si>
    <t>ІІІ. Резерв от последващи оценки</t>
  </si>
  <si>
    <t>ІV. Резерви</t>
  </si>
  <si>
    <t>1. Законови резерви</t>
  </si>
  <si>
    <t xml:space="preserve">Общо за група I : </t>
  </si>
  <si>
    <t>II. Дълготрайни материални активи</t>
  </si>
  <si>
    <t xml:space="preserve">Общо за група IV : </t>
  </si>
  <si>
    <t>1. Земи и сгради, в т.ч.:</t>
  </si>
  <si>
    <t>V. Натрупана печалба (загуба) от минали години, в  т.ч.:</t>
  </si>
  <si>
    <t>- земи</t>
  </si>
  <si>
    <t>- сгради</t>
  </si>
  <si>
    <t>2. Машини, производствено оборудване и апаратура</t>
  </si>
  <si>
    <t xml:space="preserve">Общо за група V : </t>
  </si>
  <si>
    <t>VІ. Текуща печалба (загуба)</t>
  </si>
  <si>
    <t xml:space="preserve">Общо за група II : </t>
  </si>
  <si>
    <t xml:space="preserve">ОБЩО ЗА РАЗДЕЛ А: </t>
  </si>
  <si>
    <t xml:space="preserve">IIІ. Дългосрочни финансови активи </t>
  </si>
  <si>
    <t>Б. ПРОВИЗИИ И СХОДНИ ЗАДЪЛЖЕНИЯ</t>
  </si>
  <si>
    <t>ОБЩО ЗА РАЗДЕЛ Б:</t>
  </si>
  <si>
    <t>В. ЗАДЪЛЖЕНИЯ:</t>
  </si>
  <si>
    <t xml:space="preserve">    до 1 година</t>
  </si>
  <si>
    <t>ІV. Отсрочени данъци</t>
  </si>
  <si>
    <t xml:space="preserve">    над 1 година</t>
  </si>
  <si>
    <t>В. ТЕКУЩИ (КРАТКОТРАЙНИ) АКТИВИ</t>
  </si>
  <si>
    <t>1. Суровини и материали</t>
  </si>
  <si>
    <t>ІІ. Вземания</t>
  </si>
  <si>
    <t xml:space="preserve"> - към персонала, в т.ч.:</t>
  </si>
  <si>
    <t>ІІІ. Инвестиции</t>
  </si>
  <si>
    <t xml:space="preserve"> - осигурителни задължения, в т.ч.:</t>
  </si>
  <si>
    <t xml:space="preserve"> - данъчни задължения, в т.ч.:</t>
  </si>
  <si>
    <t>ІV. Парични средства, в т.ч.:</t>
  </si>
  <si>
    <t xml:space="preserve"> - в безсрочни сметки (депозити)</t>
  </si>
  <si>
    <t xml:space="preserve">    ОБЩО ЗА РАЗДЕЛ В, в т.ч.:</t>
  </si>
  <si>
    <t>Г. ФИНАНСИРАНИЯ И ПРИХОДИ ЗА БЪДЕЩИ ПЕРИОДИ, в т.ч.:</t>
  </si>
  <si>
    <t>СУМА НА АКТИВА (А+Б+В+Г)</t>
  </si>
  <si>
    <t>СУМА НА ПАСИВА (А+Б+В+Г)</t>
  </si>
  <si>
    <t>Съставител:</t>
  </si>
  <si>
    <t>НАИМЕНОВАНИЕ НА РАЗХОДИТЕ</t>
  </si>
  <si>
    <t>НАИМЕНОВАНИЕ НА ПРИХОДИТЕ</t>
  </si>
  <si>
    <t>Текуща
година</t>
  </si>
  <si>
    <t>А. РАЗХОДИ</t>
  </si>
  <si>
    <t>Б. ПРИХОДИ</t>
  </si>
  <si>
    <t>1. Намаление на запасите от продукция и незавършено производство</t>
  </si>
  <si>
    <t>1. Нетни приходи от продажби, в т.ч.:</t>
  </si>
  <si>
    <t>2. Разходи за суровини, материали и външни услуги, в т.ч.:</t>
  </si>
  <si>
    <t xml:space="preserve">    а) суровини и материали</t>
  </si>
  <si>
    <t xml:space="preserve">    б) външни услуги</t>
  </si>
  <si>
    <t>3. Разходи за персонала, в т.ч.:</t>
  </si>
  <si>
    <t xml:space="preserve">    а) разходи за възнаграждения</t>
  </si>
  <si>
    <t xml:space="preserve">    б) разходи за осигуровки, в т.ч.:</t>
  </si>
  <si>
    <t xml:space="preserve"> - приходи от финансирания</t>
  </si>
  <si>
    <t>4. Разходи за амортизации и обезценка, в т.ч.:</t>
  </si>
  <si>
    <t xml:space="preserve"> - разходи за амортизация</t>
  </si>
  <si>
    <t xml:space="preserve">    б) разходи от обезценка на текущи (краткотрайни) активи</t>
  </si>
  <si>
    <t>Предходна
година</t>
  </si>
  <si>
    <t>Ръководител:</t>
  </si>
  <si>
    <t xml:space="preserve"> - текущ данък от печалбата</t>
  </si>
  <si>
    <t xml:space="preserve"> - изменение в отсрочени данъци</t>
  </si>
  <si>
    <t>Общо разходи за дейността</t>
  </si>
  <si>
    <t>Общо приходи от дейността</t>
  </si>
  <si>
    <t>НАИМЕНОВАНИЕ НА ПАРИЧНИТЕ ПОТОЦИ</t>
  </si>
  <si>
    <t>Постъпления</t>
  </si>
  <si>
    <t>Плащания</t>
  </si>
  <si>
    <t>Нетен поток</t>
  </si>
  <si>
    <t>1. Парични потоци, свързани с търговски контрагенти</t>
  </si>
  <si>
    <t>2. Парични потоци, свързани с краткосрочни финансови активи, държани за търговски цели</t>
  </si>
  <si>
    <t>1. Парични потоци, свързани с дълготрайни активи</t>
  </si>
  <si>
    <t>2. Парични потоци, свързани с краткосрочни финансови активи</t>
  </si>
  <si>
    <t>3. Парични потоци, свързани с лихви, комисионни, дивиденти и други подобни</t>
  </si>
  <si>
    <t>4. Парични потоци от бизнескомбинации - придобивания</t>
  </si>
  <si>
    <t>6. Други парични потоци от инвестиционна дейност</t>
  </si>
  <si>
    <t>1. Парични потоци от емитиране и обратно изкупуване на ценни книжа</t>
  </si>
  <si>
    <t>2. Парични потоци от допълнителни вноски и връщането им на собствениците</t>
  </si>
  <si>
    <t>6. Парични потоци от положителни и отрицателни валутни курсови разлики</t>
  </si>
  <si>
    <t>Г. Изменение на паричните средства през периода (А+Б+В)</t>
  </si>
  <si>
    <t>Записан капитал</t>
  </si>
  <si>
    <t>Премии от емисии</t>
  </si>
  <si>
    <t>Резерв от последващи 
оценки на активи и пасиви</t>
  </si>
  <si>
    <t>Законови</t>
  </si>
  <si>
    <t>Резерв, свързан с изкупени собствени акции</t>
  </si>
  <si>
    <t>Резерв, съгласно учредителен акт</t>
  </si>
  <si>
    <t>РЕЗЕРВИ</t>
  </si>
  <si>
    <t xml:space="preserve">Финансов резултат от минали години </t>
  </si>
  <si>
    <t>Текуща печалба/загуба</t>
  </si>
  <si>
    <t>1. Салдо в началото на отчетния период</t>
  </si>
  <si>
    <t>2. Промени в счетоводната политика</t>
  </si>
  <si>
    <t>3. Грешки</t>
  </si>
  <si>
    <t xml:space="preserve"> - увеличение     </t>
  </si>
  <si>
    <t xml:space="preserve"> - намаление</t>
  </si>
  <si>
    <t>8. Покриване на загуба</t>
  </si>
  <si>
    <t>5. Последващи оценки на активи и пасиви</t>
  </si>
  <si>
    <t>10. Други изменения в собствения капитал</t>
  </si>
  <si>
    <t>Нематериални активи</t>
  </si>
  <si>
    <t>Концесии, патенти, лицензии, търговски марки, програмни продукти и други подобни права и активи</t>
  </si>
  <si>
    <t>Предоставени аванси и нематериални активи в процес на изграждане</t>
  </si>
  <si>
    <t xml:space="preserve"> Земи и сгради, в т.ч.:</t>
  </si>
  <si>
    <t xml:space="preserve"> Машини, производствено оборудване и апаратура</t>
  </si>
  <si>
    <t>Съоръжения и други</t>
  </si>
  <si>
    <t>Предоставени аванси и дълготрайни материални активи в процес на изграждане</t>
  </si>
  <si>
    <t>Акции и дялове в предприятия от група</t>
  </si>
  <si>
    <t>Предоставени заеми на предприятия от група</t>
  </si>
  <si>
    <t xml:space="preserve"> Акции и дялове в асоциирани и смесени предприятия</t>
  </si>
  <si>
    <t>Предоставени заеми, свързани с асоциирани и смесени предприятия</t>
  </si>
  <si>
    <t xml:space="preserve"> Дългосрочни инвестиции</t>
  </si>
  <si>
    <t xml:space="preserve"> Други заеми</t>
  </si>
  <si>
    <t>Изкупени собствени акции</t>
  </si>
  <si>
    <t>Общо за група III</t>
  </si>
  <si>
    <t>Общо за група II</t>
  </si>
  <si>
    <t>Общо за група I:</t>
  </si>
  <si>
    <t xml:space="preserve">Дългосрочни финансови активи </t>
  </si>
  <si>
    <t>Отсрочени данъци</t>
  </si>
  <si>
    <t>Общо нетекущи (дълготрайни) активи ( I+ II+ III+ IV)</t>
  </si>
  <si>
    <t>Отчетна стойност  на нетекущите активи</t>
  </si>
  <si>
    <t>В началото на периода</t>
  </si>
  <si>
    <t>На постъпили през периода</t>
  </si>
  <si>
    <t>На излезлите през периода</t>
  </si>
  <si>
    <t>В края на периода (1+2-3)</t>
  </si>
  <si>
    <t>В края на периода (8+9-10)</t>
  </si>
  <si>
    <t xml:space="preserve"> за нетекущите (дълготрайните) активи </t>
  </si>
  <si>
    <t xml:space="preserve">  до 1 година</t>
  </si>
  <si>
    <t>1. Вземания от клиенти и доставчици</t>
  </si>
  <si>
    <t>Г. РАЗХОДИ ЗА БЪДЕЩИ ПЕРИОДИ, в т.ч.</t>
  </si>
  <si>
    <t xml:space="preserve"> - финансирания в т.ч.</t>
  </si>
  <si>
    <t xml:space="preserve">    а) приходи от лихви</t>
  </si>
  <si>
    <t>3. Транспортни средства</t>
  </si>
  <si>
    <t xml:space="preserve"> - други, в т.ч.:</t>
  </si>
  <si>
    <t>Транспортни средства</t>
  </si>
  <si>
    <t>С Ч Е Т О В О Д Е Н   Б А Л А Н С</t>
  </si>
  <si>
    <t>Предприятие:</t>
  </si>
  <si>
    <t>Дата на отчета:</t>
  </si>
  <si>
    <t>Период на отчета:</t>
  </si>
  <si>
    <t>Дата на съставяне на отчета:</t>
  </si>
  <si>
    <t>Година на отчета:</t>
  </si>
  <si>
    <t xml:space="preserve">Съставител: </t>
  </si>
  <si>
    <t>Сума /в хил. лв./</t>
  </si>
  <si>
    <t>(хил. лв.)</t>
  </si>
  <si>
    <t xml:space="preserve">ОТЧЕТ </t>
  </si>
  <si>
    <t>за паричните потоци по прекия метод</t>
  </si>
  <si>
    <t>Приложение № 1 към СС 7</t>
  </si>
  <si>
    <t>Приложение № 4 към СС 1</t>
  </si>
  <si>
    <t>Приложение № 5 към СС 1</t>
  </si>
  <si>
    <t>Приложение № 2 към СС 1</t>
  </si>
  <si>
    <t>2. Парични потоци, свързани с трудови възнаграждения</t>
  </si>
  <si>
    <t>3. Други парични потоци от финансова дейност</t>
  </si>
  <si>
    <t>1. Парични потоци, свързани с получени или предоставени заеми</t>
  </si>
  <si>
    <t>2. Парични потоци от лихви, комисионни, дивиденти и други подобни</t>
  </si>
  <si>
    <t>8. Промени от преводи на годишни финансови отчети на предприятия в чужбина</t>
  </si>
  <si>
    <t>2. Плащания на задължения по лизингови договори</t>
  </si>
  <si>
    <t>5. Платени и възтановени данъци върху печалбата</t>
  </si>
  <si>
    <t>Начислена през периода</t>
  </si>
  <si>
    <t>Десислава Трифонова</t>
  </si>
  <si>
    <t>2. Салдо след промени в счетоводната политика и грешки</t>
  </si>
  <si>
    <t>3. Изменения за сметка на собствениците в т.ч.</t>
  </si>
  <si>
    <t>3. Финансов резултат за текущия  период</t>
  </si>
  <si>
    <t>4. Разпределение на печалбата</t>
  </si>
  <si>
    <t>5. Салдо към края на отчетния период</t>
  </si>
  <si>
    <t>6. Собствен капитал към края на отчетния период</t>
  </si>
  <si>
    <t>Други резерви</t>
  </si>
  <si>
    <t>4. Парични потоци от положителни и отрицателни валутни курсови разлики</t>
  </si>
  <si>
    <t>5. Плащания при разпределения на печалби</t>
  </si>
  <si>
    <t>3. Данъци за възстановяване</t>
  </si>
  <si>
    <t>4. Съдебни и/или присъдени вземания</t>
  </si>
  <si>
    <t>2. Допълнителни резерви</t>
  </si>
  <si>
    <t>1. Задължения към доставчици, в т.ч.:</t>
  </si>
  <si>
    <t>2. Задължения към предприятия от група, в т.ч.:</t>
  </si>
  <si>
    <t xml:space="preserve">    a) услуги</t>
  </si>
  <si>
    <t>2. Други приходи, в т.ч.:</t>
  </si>
  <si>
    <t>Общо приходи от оперативна дейност (1+2)</t>
  </si>
  <si>
    <t>3. Други лихви и финансови приходи, в т.ч.:</t>
  </si>
  <si>
    <t>Общо финансови приходи (3)</t>
  </si>
  <si>
    <t>4. Загуба от обичайна дейност</t>
  </si>
  <si>
    <t>Общо приходи (1+2+3)</t>
  </si>
  <si>
    <t>5. Счетоводна загуба (общо приходи - общо разходи)</t>
  </si>
  <si>
    <t>5. Други разходи, в т.ч.:</t>
  </si>
  <si>
    <t>Общо разходи за оперативна дейност (1+2+3+4+5)</t>
  </si>
  <si>
    <t xml:space="preserve">    а) разходи за амортизация и обезц. на дълг. материали и нем. активи, в т.ч.:</t>
  </si>
  <si>
    <t>6. Разходи за лихви и други финансови разходи, в  т.ч.:</t>
  </si>
  <si>
    <t xml:space="preserve">    a) други финансови разходи</t>
  </si>
  <si>
    <t>Общо финансови разходи (6)</t>
  </si>
  <si>
    <t>7. Печалба от обичайна дейност</t>
  </si>
  <si>
    <t>Общо разходи (1+2+3+4+5+6)</t>
  </si>
  <si>
    <t>7. Счетоводна печалба (общо приходи - общо разходи)</t>
  </si>
  <si>
    <t>8. Разходи за данъци от печалбата</t>
  </si>
  <si>
    <t>9. Печалба (7-8)</t>
  </si>
  <si>
    <t>Всичко (Общо разходи + 8 + 9)</t>
  </si>
  <si>
    <t>6. Загуба (4 + ред 8 от раздел А)</t>
  </si>
  <si>
    <t>Всичко (Общо приходи + 6)</t>
  </si>
  <si>
    <t>Общо за група ІІІ:</t>
  </si>
  <si>
    <t>Общо за група І:</t>
  </si>
  <si>
    <t>Общо за група ІІ:</t>
  </si>
  <si>
    <t>Общо за група ІV:</t>
  </si>
  <si>
    <t>ОБЩО ЗА РАЗДЕЛ В:</t>
  </si>
  <si>
    <t>4. Други задължения, в т.ч.:</t>
  </si>
  <si>
    <t>2. Вземания от свързани предприятия</t>
  </si>
  <si>
    <t>3. Задължения към свързани предприятия, в т.ч.:</t>
  </si>
  <si>
    <t>6. Парични потоци от възложени от МТИТС дейности чл.120 ал.1 от ЗГВ</t>
  </si>
  <si>
    <t xml:space="preserve"> на ЛЕТИЩЕ ГОРНА ОРЯХОВИЦА ЕООД</t>
  </si>
  <si>
    <t>Георги Данчев</t>
  </si>
  <si>
    <t xml:space="preserve"> - касови наличности</t>
  </si>
  <si>
    <t>5.Извънредин приходи</t>
  </si>
  <si>
    <t xml:space="preserve">  а)балансова стойност на продадените активи</t>
  </si>
  <si>
    <t>ГФО 2019 г.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</si>
</sst>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_);\(0\)"/>
    <numFmt numFmtId="181" formatCode="#,##0.0"/>
    <numFmt numFmtId="182" formatCode="_(* #,##0.00\);_(* \(#,##0.00\);_(* &quot;-&quot;_);_(@_)"/>
    <numFmt numFmtId="183" formatCode="_(* #,##0.00\);_(* \(#,##0.00_);_(* &quot;-&quot;_);_(@_)"/>
    <numFmt numFmtId="184" formatCode="_(* #,##0.00;_(* \(#,##0.00\);_(* &quot;-&quot;_);_(@_)"/>
    <numFmt numFmtId="185" formatCode="_-* #,##0.0\ _л_в_-;\-* #,##0.0\ _л_в_-;_-* &quot;-&quot;??\ _л_в_-;_-@_-"/>
    <numFmt numFmtId="186" formatCode="_-* #,##0\ _л_в_-;\-* #,##0\ _л_в_-;_-* &quot;-&quot;??\ _л_в_-;_-@_-"/>
    <numFmt numFmtId="187" formatCode="#,##0.000"/>
    <numFmt numFmtId="188" formatCode="#,##0.0000"/>
    <numFmt numFmtId="189" formatCode="_(* #,##0.0_);_(* \(#,##0.0\);_(* &quot;-&quot;_);_(@_)"/>
    <numFmt numFmtId="190" formatCode="_(* #,##0.00_);_(* \(#,##0.00\);_(* &quot;-&quot;_);_(@_)"/>
    <numFmt numFmtId="191" formatCode="#,##0.00_ ;\-#,##0.00\ "/>
    <numFmt numFmtId="192" formatCode="0.0"/>
    <numFmt numFmtId="193" formatCode="_-* #,##0.0\ _л_в_-;\-* #,##0.0\ _л_в_-;_-* &quot;-&quot;?\ _л_в_-;_-@_-"/>
    <numFmt numFmtId="194" formatCode="_(* #,##0.000_);_(* \(#,##0.000\);_(* &quot;-&quot;_);_(@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-402]dd\ mmmm\ yyyy\ &quot;г.&quot;"/>
    <numFmt numFmtId="200" formatCode="#,##0.00\ _л_в"/>
    <numFmt numFmtId="201" formatCode="#,##0.00000000000_ ;\-#,##0.00000000000\ "/>
  </numFmts>
  <fonts count="75">
    <font>
      <sz val="10"/>
      <name val="Arial"/>
      <family val="0"/>
    </font>
    <font>
      <b/>
      <sz val="8"/>
      <name val="Times New Roman"/>
      <family val="1"/>
    </font>
    <font>
      <sz val="10"/>
      <name val="Timok"/>
      <family val="2"/>
    </font>
    <font>
      <sz val="10"/>
      <name val="Times New Roman Cyr"/>
      <family val="1"/>
    </font>
    <font>
      <b/>
      <sz val="8"/>
      <name val="Times New Roman CYR"/>
      <family val="0"/>
    </font>
    <font>
      <sz val="8"/>
      <name val="Times New Roman Cyr"/>
      <family val="0"/>
    </font>
    <font>
      <sz val="10"/>
      <name val="Times New Roman"/>
      <family val="1"/>
    </font>
    <font>
      <sz val="10"/>
      <name val="Tms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sz val="7"/>
      <name val="Times New Roman Cyr"/>
      <family val="1"/>
    </font>
    <font>
      <b/>
      <sz val="14"/>
      <name val="Times New Roman"/>
      <family val="1"/>
    </font>
    <font>
      <b/>
      <i/>
      <sz val="9"/>
      <name val="Times New Roman Cyr"/>
      <family val="1"/>
    </font>
    <font>
      <sz val="9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imes New Roman"/>
      <family val="1"/>
    </font>
    <font>
      <b/>
      <sz val="9"/>
      <color indexed="10"/>
      <name val="Times New Roman"/>
      <family val="1"/>
    </font>
    <font>
      <sz val="11"/>
      <color indexed="8"/>
      <name val="Times New Roman"/>
      <family val="1"/>
    </font>
    <font>
      <sz val="9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9"/>
      <name val="Times New Roman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7"/>
      <name val="Times New Roman"/>
      <family val="1"/>
    </font>
    <font>
      <b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>
        <color indexed="8"/>
      </bottom>
    </border>
    <border>
      <left style="double"/>
      <right style="thin"/>
      <top style="thin">
        <color indexed="8"/>
      </top>
      <bottom style="thin">
        <color indexed="8"/>
      </bottom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>
        <color indexed="8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double"/>
      <top>
        <color indexed="63"/>
      </top>
      <bottom style="thin">
        <color indexed="8"/>
      </bottom>
    </border>
    <border>
      <left style="double"/>
      <right style="double"/>
      <top style="thin"/>
      <bottom style="thin"/>
    </border>
    <border>
      <left style="double"/>
      <right style="double"/>
      <top style="thin">
        <color indexed="8"/>
      </top>
      <bottom style="thin">
        <color indexed="8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double"/>
      <right style="double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/>
      <top style="double"/>
      <bottom style="thin">
        <color indexed="8"/>
      </bottom>
    </border>
    <border>
      <left style="thin"/>
      <right>
        <color indexed="63"/>
      </right>
      <top style="double"/>
      <bottom style="thin">
        <color indexed="8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thin"/>
      <bottom style="double"/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>
        <color indexed="8"/>
      </right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double"/>
      <top style="thin">
        <color indexed="8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thin">
        <color indexed="8"/>
      </top>
      <bottom style="double"/>
    </border>
    <border>
      <left style="thin"/>
      <right style="thin"/>
      <top style="thin">
        <color indexed="8"/>
      </top>
      <bottom style="double"/>
    </border>
    <border>
      <left style="thin"/>
      <right style="double"/>
      <top style="thin">
        <color indexed="8"/>
      </top>
      <bottom style="double"/>
    </border>
    <border>
      <left style="thin">
        <color indexed="8"/>
      </left>
      <right style="double"/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492">
    <xf numFmtId="0" fontId="0" fillId="0" borderId="0" xfId="0" applyAlignment="1">
      <alignment/>
    </xf>
    <xf numFmtId="0" fontId="4" fillId="0" borderId="0" xfId="58" applyFont="1" applyProtection="1">
      <alignment/>
      <protection/>
    </xf>
    <xf numFmtId="0" fontId="4" fillId="0" borderId="0" xfId="58" applyFont="1" applyAlignment="1" applyProtection="1">
      <alignment horizontal="center" vertical="center" wrapText="1"/>
      <protection/>
    </xf>
    <xf numFmtId="0" fontId="4" fillId="0" borderId="0" xfId="58" applyFont="1" applyAlignment="1" applyProtection="1">
      <alignment horizontal="center"/>
      <protection/>
    </xf>
    <xf numFmtId="0" fontId="5" fillId="0" borderId="0" xfId="58" applyFont="1" applyProtection="1">
      <alignment/>
      <protection/>
    </xf>
    <xf numFmtId="0" fontId="5" fillId="0" borderId="0" xfId="58" applyFont="1" applyAlignment="1" applyProtection="1">
      <alignment wrapText="1"/>
      <protection/>
    </xf>
    <xf numFmtId="0" fontId="6" fillId="0" borderId="0" xfId="0" applyFont="1" applyFill="1" applyAlignment="1">
      <alignment/>
    </xf>
    <xf numFmtId="0" fontId="3" fillId="0" borderId="0" xfId="58" applyFont="1" applyAlignment="1" applyProtection="1">
      <alignment wrapText="1"/>
      <protection/>
    </xf>
    <xf numFmtId="0" fontId="3" fillId="0" borderId="0" xfId="58" applyFont="1" applyProtection="1">
      <alignment/>
      <protection/>
    </xf>
    <xf numFmtId="0" fontId="16" fillId="0" borderId="0" xfId="58" applyFont="1" applyBorder="1" applyAlignment="1" applyProtection="1">
      <alignment vertical="center" wrapText="1"/>
      <protection/>
    </xf>
    <xf numFmtId="177" fontId="17" fillId="0" borderId="0" xfId="58" applyNumberFormat="1" applyFont="1" applyBorder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23" fillId="0" borderId="0" xfId="0" applyFont="1" applyFill="1" applyAlignment="1" applyProtection="1">
      <alignment vertical="center"/>
      <protection/>
    </xf>
    <xf numFmtId="37" fontId="23" fillId="0" borderId="0" xfId="0" applyNumberFormat="1" applyFont="1" applyFill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3" fillId="0" borderId="11" xfId="0" applyNumberFormat="1" applyFont="1" applyFill="1" applyBorder="1" applyAlignment="1" applyProtection="1">
      <alignment vertical="center" wrapText="1"/>
      <protection/>
    </xf>
    <xf numFmtId="0" fontId="23" fillId="0" borderId="12" xfId="0" applyNumberFormat="1" applyFont="1" applyFill="1" applyBorder="1" applyAlignment="1" applyProtection="1">
      <alignment vertical="center"/>
      <protection/>
    </xf>
    <xf numFmtId="0" fontId="23" fillId="0" borderId="13" xfId="0" applyNumberFormat="1" applyFont="1" applyFill="1" applyBorder="1" applyAlignment="1" applyProtection="1">
      <alignment vertical="center" wrapText="1"/>
      <protection/>
    </xf>
    <xf numFmtId="0" fontId="23" fillId="0" borderId="14" xfId="0" applyNumberFormat="1" applyFont="1" applyFill="1" applyBorder="1" applyAlignment="1" applyProtection="1">
      <alignment vertical="center"/>
      <protection/>
    </xf>
    <xf numFmtId="37" fontId="23" fillId="0" borderId="15" xfId="0" applyNumberFormat="1" applyFont="1" applyFill="1" applyBorder="1" applyAlignment="1" applyProtection="1">
      <alignment vertical="center"/>
      <protection/>
    </xf>
    <xf numFmtId="0" fontId="23" fillId="0" borderId="16" xfId="0" applyNumberFormat="1" applyFont="1" applyFill="1" applyBorder="1" applyAlignment="1" applyProtection="1">
      <alignment vertical="center"/>
      <protection/>
    </xf>
    <xf numFmtId="0" fontId="23" fillId="0" borderId="17" xfId="0" applyNumberFormat="1" applyFont="1" applyFill="1" applyBorder="1" applyAlignment="1" applyProtection="1">
      <alignment vertical="center"/>
      <protection/>
    </xf>
    <xf numFmtId="0" fontId="23" fillId="0" borderId="17" xfId="0" applyNumberFormat="1" applyFont="1" applyFill="1" applyBorder="1" applyAlignment="1" applyProtection="1">
      <alignment vertical="center" wrapText="1"/>
      <protection/>
    </xf>
    <xf numFmtId="0" fontId="23" fillId="0" borderId="18" xfId="0" applyNumberFormat="1" applyFont="1" applyFill="1" applyBorder="1" applyAlignment="1" applyProtection="1">
      <alignment vertical="center" wrapText="1"/>
      <protection/>
    </xf>
    <xf numFmtId="0" fontId="23" fillId="0" borderId="19" xfId="0" applyNumberFormat="1" applyFont="1" applyFill="1" applyBorder="1" applyAlignment="1" applyProtection="1">
      <alignment vertical="center"/>
      <protection/>
    </xf>
    <xf numFmtId="0" fontId="23" fillId="0" borderId="0" xfId="0" applyNumberFormat="1" applyFont="1" applyFill="1" applyAlignment="1" applyProtection="1">
      <alignment vertical="center"/>
      <protection/>
    </xf>
    <xf numFmtId="37" fontId="23" fillId="0" borderId="20" xfId="0" applyNumberFormat="1" applyFont="1" applyFill="1" applyBorder="1" applyAlignment="1" applyProtection="1">
      <alignment vertical="center"/>
      <protection/>
    </xf>
    <xf numFmtId="37" fontId="23" fillId="0" borderId="21" xfId="0" applyNumberFormat="1" applyFont="1" applyFill="1" applyBorder="1" applyAlignment="1" applyProtection="1">
      <alignment vertical="center"/>
      <protection/>
    </xf>
    <xf numFmtId="37" fontId="23" fillId="0" borderId="11" xfId="0" applyNumberFormat="1" applyFont="1" applyFill="1" applyBorder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37" fontId="23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/>
      <protection/>
    </xf>
    <xf numFmtId="2" fontId="23" fillId="0" borderId="0" xfId="0" applyNumberFormat="1" applyFont="1" applyFill="1" applyAlignment="1" applyProtection="1">
      <alignment horizontal="right" vertical="center"/>
      <protection/>
    </xf>
    <xf numFmtId="0" fontId="23" fillId="0" borderId="0" xfId="0" applyFont="1" applyFill="1" applyAlignment="1" applyProtection="1">
      <alignment/>
      <protection/>
    </xf>
    <xf numFmtId="1" fontId="11" fillId="0" borderId="22" xfId="0" applyNumberFormat="1" applyFont="1" applyFill="1" applyBorder="1" applyAlignment="1" applyProtection="1">
      <alignment horizontal="right" vertical="center"/>
      <protection/>
    </xf>
    <xf numFmtId="1" fontId="23" fillId="0" borderId="23" xfId="0" applyNumberFormat="1" applyFont="1" applyFill="1" applyBorder="1" applyAlignment="1" applyProtection="1">
      <alignment horizontal="right" vertical="center"/>
      <protection/>
    </xf>
    <xf numFmtId="2" fontId="6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Fill="1" applyBorder="1" applyAlignment="1">
      <alignment/>
    </xf>
    <xf numFmtId="0" fontId="24" fillId="0" borderId="0" xfId="0" applyFont="1" applyFill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/>
      <protection/>
    </xf>
    <xf numFmtId="177" fontId="23" fillId="0" borderId="24" xfId="0" applyNumberFormat="1" applyFont="1" applyFill="1" applyBorder="1" applyAlignment="1" applyProtection="1">
      <alignment vertical="center"/>
      <protection/>
    </xf>
    <xf numFmtId="177" fontId="23" fillId="0" borderId="13" xfId="0" applyNumberFormat="1" applyFont="1" applyFill="1" applyBorder="1" applyAlignment="1" applyProtection="1">
      <alignment vertical="center"/>
      <protection/>
    </xf>
    <xf numFmtId="177" fontId="23" fillId="0" borderId="25" xfId="0" applyNumberFormat="1" applyFont="1" applyFill="1" applyBorder="1" applyAlignment="1" applyProtection="1">
      <alignment vertical="center"/>
      <protection/>
    </xf>
    <xf numFmtId="177" fontId="23" fillId="0" borderId="26" xfId="0" applyNumberFormat="1" applyFont="1" applyFill="1" applyBorder="1" applyAlignment="1" applyProtection="1">
      <alignment vertical="center"/>
      <protection/>
    </xf>
    <xf numFmtId="0" fontId="6" fillId="0" borderId="0" xfId="57" applyFont="1" applyFill="1">
      <alignment/>
      <protection/>
    </xf>
    <xf numFmtId="0" fontId="15" fillId="0" borderId="0" xfId="57" applyFont="1" applyFill="1" applyAlignment="1">
      <alignment horizontal="center"/>
      <protection/>
    </xf>
    <xf numFmtId="0" fontId="6" fillId="0" borderId="0" xfId="57" applyFont="1" applyFill="1" applyAlignment="1">
      <alignment horizontal="left" vertical="center" wrapText="1"/>
      <protection/>
    </xf>
    <xf numFmtId="177" fontId="8" fillId="0" borderId="13" xfId="57" applyNumberFormat="1" applyFont="1" applyFill="1" applyBorder="1" applyAlignment="1" applyProtection="1">
      <alignment horizontal="left" vertical="center" wrapText="1"/>
      <protection locked="0"/>
    </xf>
    <xf numFmtId="177" fontId="8" fillId="0" borderId="13" xfId="57" applyNumberFormat="1" applyFont="1" applyFill="1" applyBorder="1" applyAlignment="1">
      <alignment horizontal="left" vertical="center" wrapText="1"/>
      <protection/>
    </xf>
    <xf numFmtId="0" fontId="1" fillId="0" borderId="13" xfId="57" applyFont="1" applyFill="1" applyBorder="1" applyAlignment="1">
      <alignment horizontal="right"/>
      <protection/>
    </xf>
    <xf numFmtId="0" fontId="1" fillId="0" borderId="13" xfId="57" applyFont="1" applyFill="1" applyBorder="1" applyAlignment="1">
      <alignment horizontal="left" vertical="center" wrapText="1"/>
      <protection/>
    </xf>
    <xf numFmtId="0" fontId="1" fillId="0" borderId="13" xfId="57" applyFont="1" applyFill="1" applyBorder="1" applyAlignment="1">
      <alignment horizontal="center" vertical="center" wrapText="1"/>
      <protection/>
    </xf>
    <xf numFmtId="0" fontId="8" fillId="0" borderId="0" xfId="57" applyFont="1" applyFill="1">
      <alignment/>
      <protection/>
    </xf>
    <xf numFmtId="0" fontId="8" fillId="0" borderId="0" xfId="57" applyFont="1" applyFill="1" applyAlignment="1">
      <alignment horizontal="left" vertical="center" wrapText="1"/>
      <protection/>
    </xf>
    <xf numFmtId="0" fontId="8" fillId="0" borderId="0" xfId="0" applyFont="1" applyFill="1" applyAlignment="1">
      <alignment/>
    </xf>
    <xf numFmtId="0" fontId="30" fillId="0" borderId="0" xfId="0" applyFont="1" applyFill="1" applyAlignment="1" applyProtection="1">
      <alignment vertical="center"/>
      <protection/>
    </xf>
    <xf numFmtId="0" fontId="29" fillId="0" borderId="0" xfId="0" applyNumberFormat="1" applyFont="1" applyFill="1" applyAlignment="1" applyProtection="1">
      <alignment horizontal="centerContinuous" vertical="center"/>
      <protection/>
    </xf>
    <xf numFmtId="37" fontId="30" fillId="0" borderId="0" xfId="0" applyNumberFormat="1" applyFont="1" applyFill="1" applyAlignment="1" applyProtection="1">
      <alignment horizontal="centerContinuous" vertical="center"/>
      <protection/>
    </xf>
    <xf numFmtId="0" fontId="30" fillId="0" borderId="0" xfId="0" applyNumberFormat="1" applyFont="1" applyFill="1" applyAlignment="1" applyProtection="1">
      <alignment horizontal="centerContinuous" vertical="center"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Alignment="1">
      <alignment/>
    </xf>
    <xf numFmtId="14" fontId="30" fillId="0" borderId="0" xfId="0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Fill="1" applyAlignment="1" applyProtection="1">
      <alignment vertical="center"/>
      <protection/>
    </xf>
    <xf numFmtId="37" fontId="29" fillId="0" borderId="0" xfId="0" applyNumberFormat="1" applyFont="1" applyFill="1" applyAlignment="1" applyProtection="1">
      <alignment horizontal="centerContinuous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horizontal="centerContinuous" vertical="center"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left" vertical="center"/>
      <protection/>
    </xf>
    <xf numFmtId="0" fontId="30" fillId="0" borderId="0" xfId="0" applyFont="1" applyFill="1" applyBorder="1" applyAlignment="1">
      <alignment/>
    </xf>
    <xf numFmtId="0" fontId="0" fillId="0" borderId="0" xfId="0" applyBorder="1" applyAlignment="1">
      <alignment/>
    </xf>
    <xf numFmtId="37" fontId="23" fillId="33" borderId="11" xfId="0" applyNumberFormat="1" applyFont="1" applyFill="1" applyBorder="1" applyAlignment="1" applyProtection="1">
      <alignment vertical="center"/>
      <protection/>
    </xf>
    <xf numFmtId="1" fontId="11" fillId="0" borderId="0" xfId="0" applyNumberFormat="1" applyFont="1" applyFill="1" applyBorder="1" applyAlignment="1" applyProtection="1">
      <alignment horizontal="right" vertical="center"/>
      <protection/>
    </xf>
    <xf numFmtId="1" fontId="23" fillId="0" borderId="0" xfId="0" applyNumberFormat="1" applyFont="1" applyFill="1" applyBorder="1" applyAlignment="1" applyProtection="1">
      <alignment horizontal="right" vertical="center"/>
      <protection/>
    </xf>
    <xf numFmtId="1" fontId="23" fillId="0" borderId="22" xfId="0" applyNumberFormat="1" applyFont="1" applyFill="1" applyBorder="1" applyAlignment="1" applyProtection="1">
      <alignment horizontal="right" vertical="center"/>
      <protection/>
    </xf>
    <xf numFmtId="1" fontId="11" fillId="0" borderId="23" xfId="0" applyNumberFormat="1" applyFont="1" applyFill="1" applyBorder="1" applyAlignment="1" applyProtection="1">
      <alignment horizontal="right" vertical="center"/>
      <protection/>
    </xf>
    <xf numFmtId="1" fontId="23" fillId="0" borderId="27" xfId="0" applyNumberFormat="1" applyFont="1" applyFill="1" applyBorder="1" applyAlignment="1" applyProtection="1">
      <alignment horizontal="right" vertical="center"/>
      <protection/>
    </xf>
    <xf numFmtId="1" fontId="11" fillId="0" borderId="27" xfId="0" applyNumberFormat="1" applyFont="1" applyFill="1" applyBorder="1" applyAlignment="1" applyProtection="1">
      <alignment horizontal="right" vertical="center"/>
      <protection/>
    </xf>
    <xf numFmtId="37" fontId="11" fillId="0" borderId="27" xfId="0" applyNumberFormat="1" applyFont="1" applyFill="1" applyBorder="1" applyAlignment="1" applyProtection="1">
      <alignment vertical="center"/>
      <protection/>
    </xf>
    <xf numFmtId="37" fontId="23" fillId="33" borderId="0" xfId="0" applyNumberFormat="1" applyFont="1" applyFill="1" applyBorder="1" applyAlignment="1" applyProtection="1">
      <alignment vertical="center"/>
      <protection/>
    </xf>
    <xf numFmtId="37" fontId="23" fillId="0" borderId="22" xfId="0" applyNumberFormat="1" applyFont="1" applyFill="1" applyBorder="1" applyAlignment="1" applyProtection="1">
      <alignment vertical="center"/>
      <protection/>
    </xf>
    <xf numFmtId="37" fontId="11" fillId="0" borderId="22" xfId="0" applyNumberFormat="1" applyFont="1" applyFill="1" applyBorder="1" applyAlignment="1" applyProtection="1">
      <alignment vertical="center"/>
      <protection/>
    </xf>
    <xf numFmtId="0" fontId="12" fillId="0" borderId="0" xfId="58" applyFont="1" applyBorder="1" applyAlignment="1" applyProtection="1">
      <alignment horizontal="center" vertical="top" wrapText="1"/>
      <protection/>
    </xf>
    <xf numFmtId="37" fontId="11" fillId="0" borderId="11" xfId="0" applyNumberFormat="1" applyFont="1" applyFill="1" applyBorder="1" applyAlignment="1" applyProtection="1">
      <alignment vertical="center"/>
      <protection/>
    </xf>
    <xf numFmtId="37" fontId="11" fillId="0" borderId="21" xfId="0" applyNumberFormat="1" applyFont="1" applyFill="1" applyBorder="1" applyAlignment="1" applyProtection="1">
      <alignment vertical="center"/>
      <protection/>
    </xf>
    <xf numFmtId="37" fontId="23" fillId="0" borderId="27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11" fillId="0" borderId="28" xfId="0" applyNumberFormat="1" applyFont="1" applyFill="1" applyBorder="1" applyAlignment="1" applyProtection="1">
      <alignment horizontal="center" vertical="center"/>
      <protection/>
    </xf>
    <xf numFmtId="0" fontId="11" fillId="0" borderId="29" xfId="0" applyNumberFormat="1" applyFont="1" applyFill="1" applyBorder="1" applyAlignment="1" applyProtection="1">
      <alignment vertical="center"/>
      <protection/>
    </xf>
    <xf numFmtId="0" fontId="11" fillId="0" borderId="30" xfId="0" applyNumberFormat="1" applyFont="1" applyFill="1" applyBorder="1" applyAlignment="1" applyProtection="1">
      <alignment vertical="center"/>
      <protection/>
    </xf>
    <xf numFmtId="0" fontId="23" fillId="0" borderId="31" xfId="0" applyNumberFormat="1" applyFont="1" applyFill="1" applyBorder="1" applyAlignment="1" applyProtection="1">
      <alignment vertical="center" wrapText="1"/>
      <protection/>
    </xf>
    <xf numFmtId="0" fontId="23" fillId="0" borderId="32" xfId="0" applyNumberFormat="1" applyFont="1" applyFill="1" applyBorder="1" applyAlignment="1" applyProtection="1">
      <alignment vertical="center" wrapText="1"/>
      <protection/>
    </xf>
    <xf numFmtId="0" fontId="23" fillId="0" borderId="30" xfId="0" applyNumberFormat="1" applyFont="1" applyFill="1" applyBorder="1" applyAlignment="1" applyProtection="1">
      <alignment vertical="center"/>
      <protection/>
    </xf>
    <xf numFmtId="0" fontId="23" fillId="0" borderId="33" xfId="0" applyNumberFormat="1" applyFont="1" applyFill="1" applyBorder="1" applyAlignment="1" applyProtection="1">
      <alignment vertical="center"/>
      <protection/>
    </xf>
    <xf numFmtId="0" fontId="23" fillId="0" borderId="32" xfId="0" applyNumberFormat="1" applyFont="1" applyFill="1" applyBorder="1" applyAlignment="1" applyProtection="1">
      <alignment vertical="center"/>
      <protection/>
    </xf>
    <xf numFmtId="0" fontId="11" fillId="0" borderId="34" xfId="0" applyNumberFormat="1" applyFont="1" applyFill="1" applyBorder="1" applyAlignment="1" applyProtection="1">
      <alignment horizontal="left" vertical="center"/>
      <protection/>
    </xf>
    <xf numFmtId="0" fontId="11" fillId="0" borderId="34" xfId="0" applyNumberFormat="1" applyFont="1" applyFill="1" applyBorder="1" applyAlignment="1" applyProtection="1">
      <alignment vertical="center"/>
      <protection/>
    </xf>
    <xf numFmtId="37" fontId="11" fillId="0" borderId="20" xfId="0" applyNumberFormat="1" applyFont="1" applyFill="1" applyBorder="1" applyAlignment="1" applyProtection="1">
      <alignment vertical="center"/>
      <protection/>
    </xf>
    <xf numFmtId="0" fontId="11" fillId="0" borderId="32" xfId="0" applyFont="1" applyFill="1" applyBorder="1" applyAlignment="1" applyProtection="1">
      <alignment vertical="center"/>
      <protection/>
    </xf>
    <xf numFmtId="0" fontId="11" fillId="0" borderId="35" xfId="0" applyFont="1" applyFill="1" applyBorder="1" applyAlignment="1" applyProtection="1">
      <alignment vertical="center"/>
      <protection/>
    </xf>
    <xf numFmtId="0" fontId="23" fillId="0" borderId="35" xfId="0" applyFont="1" applyFill="1" applyBorder="1" applyAlignment="1" applyProtection="1">
      <alignment vertical="center"/>
      <protection/>
    </xf>
    <xf numFmtId="0" fontId="11" fillId="0" borderId="36" xfId="0" applyNumberFormat="1" applyFont="1" applyFill="1" applyBorder="1" applyAlignment="1" applyProtection="1">
      <alignment vertical="center" wrapText="1"/>
      <protection/>
    </xf>
    <xf numFmtId="0" fontId="23" fillId="0" borderId="37" xfId="0" applyFont="1" applyFill="1" applyBorder="1" applyAlignment="1" applyProtection="1">
      <alignment vertical="center"/>
      <protection/>
    </xf>
    <xf numFmtId="0" fontId="11" fillId="0" borderId="37" xfId="0" applyFont="1" applyFill="1" applyBorder="1" applyAlignment="1" applyProtection="1">
      <alignment vertical="center"/>
      <protection/>
    </xf>
    <xf numFmtId="0" fontId="23" fillId="0" borderId="31" xfId="0" applyFont="1" applyFill="1" applyBorder="1" applyAlignment="1" applyProtection="1">
      <alignment vertical="center"/>
      <protection/>
    </xf>
    <xf numFmtId="0" fontId="23" fillId="0" borderId="36" xfId="0" applyNumberFormat="1" applyFont="1" applyFill="1" applyBorder="1" applyAlignment="1" applyProtection="1">
      <alignment horizontal="left" vertical="center"/>
      <protection/>
    </xf>
    <xf numFmtId="0" fontId="23" fillId="0" borderId="38" xfId="0" applyNumberFormat="1" applyFont="1" applyFill="1" applyBorder="1" applyAlignment="1" applyProtection="1">
      <alignment horizontal="left" vertical="center"/>
      <protection/>
    </xf>
    <xf numFmtId="0" fontId="23" fillId="0" borderId="37" xfId="0" applyNumberFormat="1" applyFont="1" applyFill="1" applyBorder="1" applyAlignment="1" applyProtection="1">
      <alignment horizontal="left" vertical="center"/>
      <protection/>
    </xf>
    <xf numFmtId="0" fontId="23" fillId="0" borderId="31" xfId="0" applyNumberFormat="1" applyFont="1" applyFill="1" applyBorder="1" applyAlignment="1" applyProtection="1">
      <alignment horizontal="left" vertical="center"/>
      <protection/>
    </xf>
    <xf numFmtId="0" fontId="23" fillId="0" borderId="34" xfId="0" applyNumberFormat="1" applyFont="1" applyFill="1" applyBorder="1" applyAlignment="1" applyProtection="1">
      <alignment vertical="center" wrapText="1"/>
      <protection/>
    </xf>
    <xf numFmtId="0" fontId="23" fillId="0" borderId="32" xfId="0" applyFont="1" applyFill="1" applyBorder="1" applyAlignment="1" applyProtection="1">
      <alignment vertical="center"/>
      <protection/>
    </xf>
    <xf numFmtId="0" fontId="23" fillId="0" borderId="32" xfId="0" applyNumberFormat="1" applyFont="1" applyFill="1" applyBorder="1" applyAlignment="1" applyProtection="1">
      <alignment horizontal="left" vertical="center" wrapText="1"/>
      <protection/>
    </xf>
    <xf numFmtId="0" fontId="23" fillId="0" borderId="36" xfId="0" applyNumberFormat="1" applyFont="1" applyFill="1" applyBorder="1" applyAlignment="1" applyProtection="1">
      <alignment vertical="center" wrapText="1"/>
      <protection/>
    </xf>
    <xf numFmtId="177" fontId="23" fillId="0" borderId="39" xfId="0" applyNumberFormat="1" applyFont="1" applyFill="1" applyBorder="1" applyAlignment="1" applyProtection="1">
      <alignment vertical="center"/>
      <protection/>
    </xf>
    <xf numFmtId="1" fontId="23" fillId="0" borderId="25" xfId="0" applyNumberFormat="1" applyFont="1" applyFill="1" applyBorder="1" applyAlignment="1" applyProtection="1">
      <alignment vertical="center"/>
      <protection/>
    </xf>
    <xf numFmtId="1" fontId="23" fillId="0" borderId="26" xfId="0" applyNumberFormat="1" applyFont="1" applyFill="1" applyBorder="1" applyAlignment="1" applyProtection="1">
      <alignment vertical="center"/>
      <protection/>
    </xf>
    <xf numFmtId="177" fontId="23" fillId="0" borderId="40" xfId="0" applyNumberFormat="1" applyFont="1" applyFill="1" applyBorder="1" applyAlignment="1" applyProtection="1">
      <alignment vertical="center"/>
      <protection/>
    </xf>
    <xf numFmtId="177" fontId="27" fillId="0" borderId="39" xfId="0" applyNumberFormat="1" applyFont="1" applyFill="1" applyBorder="1" applyAlignment="1">
      <alignment horizontal="center"/>
    </xf>
    <xf numFmtId="0" fontId="11" fillId="0" borderId="41" xfId="0" applyFont="1" applyFill="1" applyBorder="1" applyAlignment="1" applyProtection="1">
      <alignment vertical="center"/>
      <protection/>
    </xf>
    <xf numFmtId="0" fontId="23" fillId="0" borderId="42" xfId="0" applyNumberFormat="1" applyFont="1" applyFill="1" applyBorder="1" applyAlignment="1" applyProtection="1">
      <alignment vertical="center" wrapText="1"/>
      <protection/>
    </xf>
    <xf numFmtId="0" fontId="23" fillId="0" borderId="41" xfId="0" applyFont="1" applyFill="1" applyBorder="1" applyAlignment="1" applyProtection="1">
      <alignment vertical="center"/>
      <protection/>
    </xf>
    <xf numFmtId="0" fontId="23" fillId="0" borderId="43" xfId="0" applyFont="1" applyFill="1" applyBorder="1" applyAlignment="1" applyProtection="1">
      <alignment vertical="center"/>
      <protection/>
    </xf>
    <xf numFmtId="0" fontId="11" fillId="0" borderId="43" xfId="0" applyFont="1" applyFill="1" applyBorder="1" applyAlignment="1" applyProtection="1">
      <alignment vertical="center"/>
      <protection/>
    </xf>
    <xf numFmtId="0" fontId="23" fillId="0" borderId="44" xfId="0" applyNumberFormat="1" applyFont="1" applyFill="1" applyBorder="1" applyAlignment="1" applyProtection="1">
      <alignment vertical="center" wrapText="1"/>
      <protection/>
    </xf>
    <xf numFmtId="0" fontId="23" fillId="0" borderId="45" xfId="0" applyNumberFormat="1" applyFont="1" applyFill="1" applyBorder="1" applyAlignment="1" applyProtection="1">
      <alignment vertical="center" wrapText="1"/>
      <protection/>
    </xf>
    <xf numFmtId="0" fontId="11" fillId="0" borderId="46" xfId="0" applyFont="1" applyFill="1" applyBorder="1" applyAlignment="1" applyProtection="1">
      <alignment vertical="center"/>
      <protection/>
    </xf>
    <xf numFmtId="0" fontId="17" fillId="0" borderId="32" xfId="58" applyFont="1" applyBorder="1" applyAlignment="1" applyProtection="1">
      <alignment vertical="center" wrapText="1"/>
      <protection/>
    </xf>
    <xf numFmtId="0" fontId="17" fillId="0" borderId="32" xfId="58" applyFont="1" applyBorder="1" applyAlignment="1" applyProtection="1">
      <alignment vertical="center" wrapText="1"/>
      <protection/>
    </xf>
    <xf numFmtId="0" fontId="17" fillId="0" borderId="47" xfId="58" applyFont="1" applyBorder="1" applyAlignment="1" applyProtection="1">
      <alignment vertical="center" wrapText="1"/>
      <protection/>
    </xf>
    <xf numFmtId="0" fontId="28" fillId="0" borderId="34" xfId="58" applyFont="1" applyBorder="1" applyAlignment="1" applyProtection="1">
      <alignment vertical="center" wrapText="1"/>
      <protection/>
    </xf>
    <xf numFmtId="0" fontId="14" fillId="0" borderId="48" xfId="58" applyFont="1" applyBorder="1" applyAlignment="1" applyProtection="1">
      <alignment horizontal="center" wrapText="1"/>
      <protection/>
    </xf>
    <xf numFmtId="0" fontId="14" fillId="0" borderId="49" xfId="58" applyFont="1" applyBorder="1" applyAlignment="1" applyProtection="1">
      <alignment horizontal="center"/>
      <protection/>
    </xf>
    <xf numFmtId="0" fontId="14" fillId="0" borderId="50" xfId="58" applyFont="1" applyBorder="1" applyAlignment="1" applyProtection="1">
      <alignment horizontal="center"/>
      <protection/>
    </xf>
    <xf numFmtId="0" fontId="14" fillId="0" borderId="51" xfId="58" applyFont="1" applyBorder="1" applyAlignment="1" applyProtection="1">
      <alignment horizontal="center"/>
      <protection/>
    </xf>
    <xf numFmtId="0" fontId="14" fillId="0" borderId="52" xfId="58" applyFont="1" applyBorder="1" applyAlignment="1" applyProtection="1">
      <alignment horizontal="center"/>
      <protection/>
    </xf>
    <xf numFmtId="0" fontId="14" fillId="0" borderId="53" xfId="58" applyFont="1" applyBorder="1" applyAlignment="1" applyProtection="1">
      <alignment horizontal="center"/>
      <protection/>
    </xf>
    <xf numFmtId="0" fontId="8" fillId="0" borderId="0" xfId="57" applyFont="1" applyFill="1" applyAlignment="1">
      <alignment horizontal="right" vertical="center" wrapText="1"/>
      <protection/>
    </xf>
    <xf numFmtId="0" fontId="8" fillId="0" borderId="32" xfId="57" applyFont="1" applyFill="1" applyBorder="1">
      <alignment/>
      <protection/>
    </xf>
    <xf numFmtId="177" fontId="8" fillId="0" borderId="39" xfId="57" applyNumberFormat="1" applyFont="1" applyFill="1" applyBorder="1" applyAlignment="1">
      <alignment horizontal="left" vertical="center" wrapText="1"/>
      <protection/>
    </xf>
    <xf numFmtId="0" fontId="1" fillId="0" borderId="32" xfId="57" applyFont="1" applyFill="1" applyBorder="1" applyAlignment="1">
      <alignment horizontal="left" vertical="center" wrapText="1"/>
      <protection/>
    </xf>
    <xf numFmtId="0" fontId="8" fillId="0" borderId="32" xfId="57" applyFont="1" applyFill="1" applyBorder="1" applyAlignment="1">
      <alignment wrapText="1"/>
      <protection/>
    </xf>
    <xf numFmtId="0" fontId="1" fillId="0" borderId="34" xfId="57" applyFont="1" applyFill="1" applyBorder="1" applyAlignment="1">
      <alignment wrapText="1"/>
      <protection/>
    </xf>
    <xf numFmtId="0" fontId="1" fillId="0" borderId="54" xfId="57" applyFont="1" applyFill="1" applyBorder="1" applyAlignment="1">
      <alignment horizontal="center"/>
      <protection/>
    </xf>
    <xf numFmtId="37" fontId="23" fillId="0" borderId="48" xfId="0" applyNumberFormat="1" applyFont="1" applyFill="1" applyBorder="1" applyAlignment="1" applyProtection="1">
      <alignment vertical="center"/>
      <protection/>
    </xf>
    <xf numFmtId="0" fontId="23" fillId="0" borderId="55" xfId="0" applyFont="1" applyFill="1" applyBorder="1" applyAlignment="1" applyProtection="1">
      <alignment vertical="center"/>
      <protection/>
    </xf>
    <xf numFmtId="0" fontId="1" fillId="0" borderId="56" xfId="57" applyFont="1" applyFill="1" applyBorder="1" applyAlignment="1">
      <alignment horizontal="center" vertical="center" wrapText="1"/>
      <protection/>
    </xf>
    <xf numFmtId="0" fontId="1" fillId="0" borderId="55" xfId="57" applyFont="1" applyFill="1" applyBorder="1">
      <alignment/>
      <protection/>
    </xf>
    <xf numFmtId="0" fontId="1" fillId="0" borderId="50" xfId="57" applyFont="1" applyFill="1" applyBorder="1">
      <alignment/>
      <protection/>
    </xf>
    <xf numFmtId="14" fontId="30" fillId="0" borderId="0" xfId="0" applyNumberFormat="1" applyFont="1" applyFill="1" applyAlignment="1" applyProtection="1">
      <alignment horizontal="centerContinuous" vertical="center"/>
      <protection/>
    </xf>
    <xf numFmtId="0" fontId="32" fillId="34" borderId="0" xfId="0" applyFont="1" applyFill="1" applyAlignment="1">
      <alignment/>
    </xf>
    <xf numFmtId="0" fontId="0" fillId="34" borderId="0" xfId="0" applyFont="1" applyFill="1" applyAlignment="1">
      <alignment/>
    </xf>
    <xf numFmtId="14" fontId="0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11" fillId="35" borderId="29" xfId="0" applyNumberFormat="1" applyFont="1" applyFill="1" applyBorder="1" applyAlignment="1" applyProtection="1">
      <alignment vertical="center"/>
      <protection/>
    </xf>
    <xf numFmtId="37" fontId="23" fillId="35" borderId="57" xfId="0" applyNumberFormat="1" applyFont="1" applyFill="1" applyBorder="1" applyAlignment="1" applyProtection="1">
      <alignment vertical="center"/>
      <protection/>
    </xf>
    <xf numFmtId="0" fontId="11" fillId="35" borderId="58" xfId="0" applyNumberFormat="1" applyFont="1" applyFill="1" applyBorder="1" applyAlignment="1" applyProtection="1">
      <alignment vertical="center"/>
      <protection/>
    </xf>
    <xf numFmtId="0" fontId="11" fillId="35" borderId="32" xfId="0" applyNumberFormat="1" applyFont="1" applyFill="1" applyBorder="1" applyAlignment="1" applyProtection="1">
      <alignment vertical="center"/>
      <protection/>
    </xf>
    <xf numFmtId="0" fontId="11" fillId="35" borderId="36" xfId="0" applyNumberFormat="1" applyFont="1" applyFill="1" applyBorder="1" applyAlignment="1" applyProtection="1">
      <alignment vertical="center" wrapText="1"/>
      <protection/>
    </xf>
    <xf numFmtId="0" fontId="11" fillId="35" borderId="34" xfId="0" applyNumberFormat="1" applyFont="1" applyFill="1" applyBorder="1" applyAlignment="1" applyProtection="1">
      <alignment horizontal="left" vertical="center"/>
      <protection/>
    </xf>
    <xf numFmtId="0" fontId="11" fillId="35" borderId="37" xfId="0" applyFont="1" applyFill="1" applyBorder="1" applyAlignment="1" applyProtection="1">
      <alignment vertical="center"/>
      <protection/>
    </xf>
    <xf numFmtId="0" fontId="11" fillId="35" borderId="34" xfId="0" applyFont="1" applyFill="1" applyBorder="1" applyAlignment="1" applyProtection="1">
      <alignment vertical="center"/>
      <protection/>
    </xf>
    <xf numFmtId="0" fontId="1" fillId="35" borderId="28" xfId="0" applyFont="1" applyFill="1" applyBorder="1" applyAlignment="1" applyProtection="1">
      <alignment vertical="center"/>
      <protection/>
    </xf>
    <xf numFmtId="1" fontId="11" fillId="35" borderId="0" xfId="0" applyNumberFormat="1" applyFont="1" applyFill="1" applyBorder="1" applyAlignment="1" applyProtection="1">
      <alignment horizontal="right" vertical="center"/>
      <protection/>
    </xf>
    <xf numFmtId="0" fontId="1" fillId="35" borderId="34" xfId="0" applyFont="1" applyFill="1" applyBorder="1" applyAlignment="1" applyProtection="1">
      <alignment vertical="center"/>
      <protection/>
    </xf>
    <xf numFmtId="0" fontId="11" fillId="35" borderId="32" xfId="0" applyNumberFormat="1" applyFont="1" applyFill="1" applyBorder="1" applyAlignment="1" applyProtection="1">
      <alignment horizontal="left" vertical="center" wrapText="1"/>
      <protection/>
    </xf>
    <xf numFmtId="2" fontId="23" fillId="35" borderId="57" xfId="0" applyNumberFormat="1" applyFont="1" applyFill="1" applyBorder="1" applyAlignment="1" applyProtection="1">
      <alignment horizontal="right" vertical="center"/>
      <protection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15" fillId="0" borderId="0" xfId="0" applyFont="1" applyFill="1" applyAlignment="1" applyProtection="1">
      <alignment horizontal="centerContinuous" vertical="center"/>
      <protection/>
    </xf>
    <xf numFmtId="0" fontId="16" fillId="0" borderId="0" xfId="58" applyFont="1" applyProtection="1">
      <alignment/>
      <protection/>
    </xf>
    <xf numFmtId="0" fontId="34" fillId="0" borderId="0" xfId="0" applyFont="1" applyFill="1" applyAlignment="1" applyProtection="1">
      <alignment vertical="center"/>
      <protection/>
    </xf>
    <xf numFmtId="0" fontId="5" fillId="0" borderId="0" xfId="58" applyFont="1" applyAlignment="1" applyProtection="1">
      <alignment horizontal="right"/>
      <protection/>
    </xf>
    <xf numFmtId="0" fontId="6" fillId="0" borderId="37" xfId="0" applyFont="1" applyFill="1" applyBorder="1" applyAlignment="1">
      <alignment/>
    </xf>
    <xf numFmtId="177" fontId="37" fillId="0" borderId="59" xfId="0" applyNumberFormat="1" applyFont="1" applyFill="1" applyBorder="1" applyAlignment="1">
      <alignment horizontal="center"/>
    </xf>
    <xf numFmtId="177" fontId="37" fillId="0" borderId="54" xfId="0" applyNumberFormat="1" applyFont="1" applyFill="1" applyBorder="1" applyAlignment="1">
      <alignment horizontal="center"/>
    </xf>
    <xf numFmtId="177" fontId="37" fillId="0" borderId="60" xfId="0" applyNumberFormat="1" applyFont="1" applyFill="1" applyBorder="1" applyAlignment="1">
      <alignment horizontal="center"/>
    </xf>
    <xf numFmtId="177" fontId="37" fillId="0" borderId="61" xfId="0" applyNumberFormat="1" applyFont="1" applyFill="1" applyBorder="1" applyAlignment="1">
      <alignment horizontal="center"/>
    </xf>
    <xf numFmtId="177" fontId="11" fillId="0" borderId="26" xfId="0" applyNumberFormat="1" applyFont="1" applyFill="1" applyBorder="1" applyAlignment="1" applyProtection="1">
      <alignment vertical="center"/>
      <protection/>
    </xf>
    <xf numFmtId="177" fontId="11" fillId="0" borderId="25" xfId="0" applyNumberFormat="1" applyFont="1" applyFill="1" applyBorder="1" applyAlignment="1" applyProtection="1">
      <alignment vertical="center"/>
      <protection/>
    </xf>
    <xf numFmtId="177" fontId="11" fillId="0" borderId="62" xfId="0" applyNumberFormat="1" applyFont="1" applyFill="1" applyBorder="1" applyAlignment="1" applyProtection="1">
      <alignment vertical="center"/>
      <protection/>
    </xf>
    <xf numFmtId="177" fontId="11" fillId="0" borderId="63" xfId="0" applyNumberFormat="1" applyFont="1" applyFill="1" applyBorder="1" applyAlignment="1" applyProtection="1">
      <alignment vertical="center"/>
      <protection/>
    </xf>
    <xf numFmtId="177" fontId="11" fillId="0" borderId="64" xfId="0" applyNumberFormat="1" applyFont="1" applyFill="1" applyBorder="1" applyAlignment="1" applyProtection="1">
      <alignment vertical="center"/>
      <protection/>
    </xf>
    <xf numFmtId="177" fontId="11" fillId="0" borderId="65" xfId="0" applyNumberFormat="1" applyFont="1" applyFill="1" applyBorder="1" applyAlignment="1" applyProtection="1">
      <alignment vertical="center"/>
      <protection/>
    </xf>
    <xf numFmtId="177" fontId="11" fillId="0" borderId="39" xfId="0" applyNumberFormat="1" applyFont="1" applyFill="1" applyBorder="1" applyAlignment="1" applyProtection="1">
      <alignment vertical="center"/>
      <protection/>
    </xf>
    <xf numFmtId="177" fontId="11" fillId="0" borderId="13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177" fontId="23" fillId="0" borderId="13" xfId="0" applyNumberFormat="1" applyFont="1" applyBorder="1" applyAlignment="1" applyProtection="1">
      <alignment/>
      <protection/>
    </xf>
    <xf numFmtId="177" fontId="23" fillId="0" borderId="13" xfId="0" applyNumberFormat="1" applyFont="1" applyBorder="1" applyAlignment="1" applyProtection="1">
      <alignment/>
      <protection/>
    </xf>
    <xf numFmtId="177" fontId="23" fillId="0" borderId="39" xfId="0" applyNumberFormat="1" applyFont="1" applyBorder="1" applyAlignment="1" applyProtection="1">
      <alignment/>
      <protection/>
    </xf>
    <xf numFmtId="177" fontId="36" fillId="0" borderId="66" xfId="0" applyNumberFormat="1" applyFont="1" applyFill="1" applyBorder="1" applyAlignment="1" applyProtection="1">
      <alignment horizontal="center"/>
      <protection/>
    </xf>
    <xf numFmtId="177" fontId="36" fillId="0" borderId="39" xfId="0" applyNumberFormat="1" applyFont="1" applyFill="1" applyBorder="1" applyAlignment="1" applyProtection="1">
      <alignment horizontal="center"/>
      <protection/>
    </xf>
    <xf numFmtId="177" fontId="25" fillId="0" borderId="27" xfId="0" applyNumberFormat="1" applyFont="1" applyFill="1" applyBorder="1" applyAlignment="1" applyProtection="1">
      <alignment horizontal="center"/>
      <protection/>
    </xf>
    <xf numFmtId="177" fontId="36" fillId="0" borderId="13" xfId="0" applyNumberFormat="1" applyFont="1" applyFill="1" applyBorder="1" applyAlignment="1" applyProtection="1">
      <alignment horizontal="center"/>
      <protection/>
    </xf>
    <xf numFmtId="177" fontId="37" fillId="0" borderId="13" xfId="0" applyNumberFormat="1" applyFont="1" applyFill="1" applyBorder="1" applyAlignment="1" applyProtection="1">
      <alignment horizontal="center"/>
      <protection/>
    </xf>
    <xf numFmtId="177" fontId="8" fillId="0" borderId="13" xfId="0" applyNumberFormat="1" applyFont="1" applyBorder="1" applyAlignment="1" applyProtection="1">
      <alignment/>
      <protection/>
    </xf>
    <xf numFmtId="177" fontId="8" fillId="0" borderId="39" xfId="0" applyNumberFormat="1" applyFont="1" applyBorder="1" applyAlignment="1" applyProtection="1">
      <alignment/>
      <protection/>
    </xf>
    <xf numFmtId="0" fontId="11" fillId="0" borderId="37" xfId="0" applyFont="1" applyFill="1" applyBorder="1" applyAlignment="1" applyProtection="1">
      <alignment/>
      <protection/>
    </xf>
    <xf numFmtId="177" fontId="8" fillId="0" borderId="50" xfId="0" applyNumberFormat="1" applyFont="1" applyBorder="1" applyAlignment="1" applyProtection="1">
      <alignment/>
      <protection/>
    </xf>
    <xf numFmtId="177" fontId="8" fillId="0" borderId="53" xfId="0" applyNumberFormat="1" applyFont="1" applyBorder="1" applyAlignment="1" applyProtection="1">
      <alignment/>
      <protection/>
    </xf>
    <xf numFmtId="177" fontId="34" fillId="0" borderId="0" xfId="0" applyNumberFormat="1" applyFont="1" applyFill="1" applyAlignment="1" applyProtection="1">
      <alignment vertical="center"/>
      <protection/>
    </xf>
    <xf numFmtId="177" fontId="23" fillId="0" borderId="0" xfId="0" applyNumberFormat="1" applyFont="1" applyFill="1" applyAlignment="1" applyProtection="1">
      <alignment vertical="center"/>
      <protection/>
    </xf>
    <xf numFmtId="177" fontId="29" fillId="0" borderId="0" xfId="0" applyNumberFormat="1" applyFont="1" applyFill="1" applyAlignment="1" applyProtection="1">
      <alignment horizontal="centerContinuous" vertical="center"/>
      <protection/>
    </xf>
    <xf numFmtId="177" fontId="30" fillId="0" borderId="0" xfId="0" applyNumberFormat="1" applyFont="1" applyFill="1" applyAlignment="1" applyProtection="1">
      <alignment horizontal="centerContinuous" vertical="center"/>
      <protection/>
    </xf>
    <xf numFmtId="177" fontId="6" fillId="0" borderId="0" xfId="0" applyNumberFormat="1" applyFont="1" applyFill="1" applyAlignment="1" applyProtection="1">
      <alignment horizontal="right" vertical="center"/>
      <protection/>
    </xf>
    <xf numFmtId="0" fontId="23" fillId="0" borderId="67" xfId="0" applyFont="1" applyFill="1" applyBorder="1" applyAlignment="1" applyProtection="1">
      <alignment vertical="center"/>
      <protection/>
    </xf>
    <xf numFmtId="177" fontId="23" fillId="0" borderId="0" xfId="0" applyNumberFormat="1" applyFont="1" applyFill="1" applyAlignment="1" applyProtection="1">
      <alignment horizontal="right" vertical="center"/>
      <protection/>
    </xf>
    <xf numFmtId="177" fontId="24" fillId="0" borderId="0" xfId="0" applyNumberFormat="1" applyFont="1" applyFill="1" applyAlignment="1" applyProtection="1">
      <alignment horizontal="right" vertical="center"/>
      <protection/>
    </xf>
    <xf numFmtId="177" fontId="11" fillId="35" borderId="68" xfId="0" applyNumberFormat="1" applyFont="1" applyFill="1" applyBorder="1" applyAlignment="1" applyProtection="1">
      <alignment horizontal="right" vertical="center"/>
      <protection/>
    </xf>
    <xf numFmtId="177" fontId="11" fillId="35" borderId="14" xfId="0" applyNumberFormat="1" applyFont="1" applyFill="1" applyBorder="1" applyAlignment="1" applyProtection="1">
      <alignment horizontal="right" vertical="center"/>
      <protection/>
    </xf>
    <xf numFmtId="177" fontId="11" fillId="35" borderId="13" xfId="0" applyNumberFormat="1" applyFont="1" applyFill="1" applyBorder="1" applyAlignment="1" applyProtection="1">
      <alignment horizontal="right" vertical="center"/>
      <protection/>
    </xf>
    <xf numFmtId="177" fontId="34" fillId="0" borderId="0" xfId="0" applyNumberFormat="1" applyFont="1" applyFill="1" applyAlignment="1" applyProtection="1">
      <alignment horizontal="left" vertical="center"/>
      <protection/>
    </xf>
    <xf numFmtId="177" fontId="23" fillId="35" borderId="59" xfId="0" applyNumberFormat="1" applyFont="1" applyFill="1" applyBorder="1" applyAlignment="1" applyProtection="1">
      <alignment horizontal="right" vertical="center"/>
      <protection/>
    </xf>
    <xf numFmtId="177" fontId="23" fillId="35" borderId="60" xfId="0" applyNumberFormat="1" applyFont="1" applyFill="1" applyBorder="1" applyAlignment="1" applyProtection="1">
      <alignment horizontal="right" vertical="center"/>
      <protection/>
    </xf>
    <xf numFmtId="177" fontId="11" fillId="0" borderId="26" xfId="0" applyNumberFormat="1" applyFont="1" applyFill="1" applyBorder="1" applyAlignment="1" applyProtection="1">
      <alignment horizontal="right" vertical="center"/>
      <protection/>
    </xf>
    <xf numFmtId="177" fontId="11" fillId="0" borderId="62" xfId="0" applyNumberFormat="1" applyFont="1" applyFill="1" applyBorder="1" applyAlignment="1" applyProtection="1">
      <alignment horizontal="right" vertical="center"/>
      <protection/>
    </xf>
    <xf numFmtId="177" fontId="11" fillId="0" borderId="39" xfId="0" applyNumberFormat="1" applyFont="1" applyFill="1" applyBorder="1" applyAlignment="1" applyProtection="1">
      <alignment horizontal="right" vertical="center"/>
      <protection/>
    </xf>
    <xf numFmtId="177" fontId="11" fillId="35" borderId="66" xfId="0" applyNumberFormat="1" applyFont="1" applyFill="1" applyBorder="1" applyAlignment="1" applyProtection="1">
      <alignment horizontal="right" vertical="center"/>
      <protection/>
    </xf>
    <xf numFmtId="177" fontId="11" fillId="35" borderId="39" xfId="0" applyNumberFormat="1" applyFont="1" applyFill="1" applyBorder="1" applyAlignment="1" applyProtection="1">
      <alignment horizontal="right" vertical="center"/>
      <protection/>
    </xf>
    <xf numFmtId="177" fontId="11" fillId="35" borderId="69" xfId="0" applyNumberFormat="1" applyFont="1" applyFill="1" applyBorder="1" applyAlignment="1" applyProtection="1">
      <alignment horizontal="right" vertical="center"/>
      <protection/>
    </xf>
    <xf numFmtId="177" fontId="11" fillId="35" borderId="70" xfId="0" applyNumberFormat="1" applyFont="1" applyFill="1" applyBorder="1" applyAlignment="1" applyProtection="1">
      <alignment horizontal="right" vertical="center"/>
      <protection/>
    </xf>
    <xf numFmtId="177" fontId="11" fillId="35" borderId="71" xfId="0" applyNumberFormat="1" applyFont="1" applyFill="1" applyBorder="1" applyAlignment="1" applyProtection="1">
      <alignment horizontal="right" vertical="center"/>
      <protection/>
    </xf>
    <xf numFmtId="177" fontId="23" fillId="35" borderId="54" xfId="0" applyNumberFormat="1" applyFont="1" applyFill="1" applyBorder="1" applyAlignment="1" applyProtection="1">
      <alignment vertical="center"/>
      <protection/>
    </xf>
    <xf numFmtId="177" fontId="11" fillId="35" borderId="13" xfId="0" applyNumberFormat="1" applyFont="1" applyFill="1" applyBorder="1" applyAlignment="1" applyProtection="1">
      <alignment vertical="center"/>
      <protection/>
    </xf>
    <xf numFmtId="177" fontId="23" fillId="35" borderId="13" xfId="0" applyNumberFormat="1" applyFont="1" applyFill="1" applyBorder="1" applyAlignment="1" applyProtection="1">
      <alignment vertical="center"/>
      <protection/>
    </xf>
    <xf numFmtId="177" fontId="11" fillId="35" borderId="56" xfId="0" applyNumberFormat="1" applyFont="1" applyFill="1" applyBorder="1" applyAlignment="1" applyProtection="1">
      <alignment vertical="center"/>
      <protection/>
    </xf>
    <xf numFmtId="177" fontId="11" fillId="0" borderId="13" xfId="0" applyNumberFormat="1" applyFont="1" applyBorder="1" applyAlignment="1" applyProtection="1">
      <alignment/>
      <protection/>
    </xf>
    <xf numFmtId="177" fontId="11" fillId="0" borderId="54" xfId="0" applyNumberFormat="1" applyFont="1" applyFill="1" applyBorder="1" applyAlignment="1" applyProtection="1">
      <alignment horizontal="right" vertical="center"/>
      <protection/>
    </xf>
    <xf numFmtId="177" fontId="11" fillId="0" borderId="13" xfId="0" applyNumberFormat="1" applyFont="1" applyFill="1" applyBorder="1" applyAlignment="1" applyProtection="1">
      <alignment horizontal="right" vertical="center"/>
      <protection/>
    </xf>
    <xf numFmtId="177" fontId="23" fillId="0" borderId="13" xfId="0" applyNumberFormat="1" applyFont="1" applyFill="1" applyBorder="1" applyAlignment="1" applyProtection="1">
      <alignment horizontal="right" vertical="center"/>
      <protection/>
    </xf>
    <xf numFmtId="177" fontId="11" fillId="35" borderId="13" xfId="0" applyNumberFormat="1" applyFont="1" applyFill="1" applyBorder="1" applyAlignment="1" applyProtection="1">
      <alignment horizontal="right" vertical="center"/>
      <protection/>
    </xf>
    <xf numFmtId="177" fontId="11" fillId="35" borderId="72" xfId="0" applyNumberFormat="1" applyFont="1" applyFill="1" applyBorder="1" applyAlignment="1" applyProtection="1">
      <alignment horizontal="right" vertical="center"/>
      <protection/>
    </xf>
    <xf numFmtId="177" fontId="11" fillId="0" borderId="50" xfId="0" applyNumberFormat="1" applyFont="1" applyFill="1" applyBorder="1" applyAlignment="1" applyProtection="1">
      <alignment horizontal="right" vertical="center"/>
      <protection/>
    </xf>
    <xf numFmtId="177" fontId="11" fillId="35" borderId="56" xfId="0" applyNumberFormat="1" applyFont="1" applyFill="1" applyBorder="1" applyAlignment="1" applyProtection="1">
      <alignment horizontal="right" vertical="center"/>
      <protection/>
    </xf>
    <xf numFmtId="177" fontId="11" fillId="0" borderId="0" xfId="0" applyNumberFormat="1" applyFont="1" applyFill="1" applyBorder="1" applyAlignment="1" applyProtection="1">
      <alignment horizontal="right" vertical="center"/>
      <protection/>
    </xf>
    <xf numFmtId="0" fontId="28" fillId="0" borderId="32" xfId="58" applyFont="1" applyBorder="1" applyAlignment="1" applyProtection="1">
      <alignment vertical="center" wrapText="1"/>
      <protection/>
    </xf>
    <xf numFmtId="0" fontId="1" fillId="0" borderId="73" xfId="57" applyFont="1" applyFill="1" applyBorder="1">
      <alignment/>
      <protection/>
    </xf>
    <xf numFmtId="177" fontId="1" fillId="0" borderId="56" xfId="57" applyNumberFormat="1" applyFont="1" applyFill="1" applyBorder="1" applyAlignment="1">
      <alignment horizontal="left" vertical="center" wrapText="1"/>
      <protection/>
    </xf>
    <xf numFmtId="177" fontId="1" fillId="0" borderId="71" xfId="57" applyNumberFormat="1" applyFont="1" applyFill="1" applyBorder="1" applyAlignment="1">
      <alignment horizontal="left" vertical="center" wrapText="1"/>
      <protection/>
    </xf>
    <xf numFmtId="0" fontId="9" fillId="0" borderId="0" xfId="0" applyFont="1" applyFill="1" applyAlignment="1">
      <alignment/>
    </xf>
    <xf numFmtId="177" fontId="1" fillId="0" borderId="13" xfId="57" applyNumberFormat="1" applyFont="1" applyFill="1" applyBorder="1" applyAlignment="1">
      <alignment horizontal="left" vertical="center" wrapText="1"/>
      <protection/>
    </xf>
    <xf numFmtId="177" fontId="1" fillId="0" borderId="39" xfId="57" applyNumberFormat="1" applyFont="1" applyFill="1" applyBorder="1" applyAlignment="1">
      <alignment horizontal="left" vertical="center" wrapText="1"/>
      <protection/>
    </xf>
    <xf numFmtId="0" fontId="1" fillId="0" borderId="32" xfId="57" applyFont="1" applyFill="1" applyBorder="1">
      <alignment/>
      <protection/>
    </xf>
    <xf numFmtId="0" fontId="1" fillId="0" borderId="54" xfId="57" applyFont="1" applyFill="1" applyBorder="1" applyAlignment="1">
      <alignment horizontal="left" vertical="center" wrapText="1"/>
      <protection/>
    </xf>
    <xf numFmtId="0" fontId="1" fillId="0" borderId="60" xfId="57" applyFont="1" applyFill="1" applyBorder="1" applyAlignment="1">
      <alignment horizontal="left" vertical="center" wrapText="1"/>
      <protection/>
    </xf>
    <xf numFmtId="0" fontId="0" fillId="34" borderId="0" xfId="0" applyFont="1" applyFill="1" applyAlignment="1">
      <alignment/>
    </xf>
    <xf numFmtId="177" fontId="11" fillId="35" borderId="18" xfId="0" applyNumberFormat="1" applyFont="1" applyFill="1" applyBorder="1" applyAlignment="1" applyProtection="1">
      <alignment horizontal="right" vertical="center"/>
      <protection/>
    </xf>
    <xf numFmtId="177" fontId="1" fillId="35" borderId="13" xfId="0" applyNumberFormat="1" applyFont="1" applyFill="1" applyBorder="1" applyAlignment="1" applyProtection="1">
      <alignment/>
      <protection/>
    </xf>
    <xf numFmtId="177" fontId="24" fillId="0" borderId="0" xfId="0" applyNumberFormat="1" applyFont="1" applyFill="1" applyAlignment="1" applyProtection="1">
      <alignment vertical="center"/>
      <protection/>
    </xf>
    <xf numFmtId="177" fontId="11" fillId="35" borderId="54" xfId="0" applyNumberFormat="1" applyFont="1" applyFill="1" applyBorder="1" applyAlignment="1" applyProtection="1">
      <alignment vertical="center"/>
      <protection/>
    </xf>
    <xf numFmtId="177" fontId="23" fillId="0" borderId="74" xfId="0" applyNumberFormat="1" applyFont="1" applyFill="1" applyBorder="1" applyAlignment="1" applyProtection="1">
      <alignment vertical="center"/>
      <protection/>
    </xf>
    <xf numFmtId="177" fontId="23" fillId="0" borderId="18" xfId="0" applyNumberFormat="1" applyFont="1" applyFill="1" applyBorder="1" applyAlignment="1" applyProtection="1">
      <alignment vertical="center"/>
      <protection/>
    </xf>
    <xf numFmtId="177" fontId="11" fillId="0" borderId="75" xfId="0" applyNumberFormat="1" applyFont="1" applyFill="1" applyBorder="1" applyAlignment="1" applyProtection="1">
      <alignment vertical="center"/>
      <protection/>
    </xf>
    <xf numFmtId="177" fontId="23" fillId="0" borderId="76" xfId="0" applyNumberFormat="1" applyFont="1" applyFill="1" applyBorder="1" applyAlignment="1" applyProtection="1">
      <alignment vertical="center"/>
      <protection/>
    </xf>
    <xf numFmtId="177" fontId="23" fillId="0" borderId="54" xfId="0" applyNumberFormat="1" applyFont="1" applyFill="1" applyBorder="1" applyAlignment="1" applyProtection="1">
      <alignment vertical="center"/>
      <protection/>
    </xf>
    <xf numFmtId="177" fontId="23" fillId="0" borderId="20" xfId="0" applyNumberFormat="1" applyFont="1" applyFill="1" applyBorder="1" applyAlignment="1" applyProtection="1">
      <alignment vertical="center"/>
      <protection/>
    </xf>
    <xf numFmtId="177" fontId="23" fillId="0" borderId="59" xfId="0" applyNumberFormat="1" applyFont="1" applyFill="1" applyBorder="1" applyAlignment="1" applyProtection="1">
      <alignment vertical="center"/>
      <protection/>
    </xf>
    <xf numFmtId="177" fontId="23" fillId="0" borderId="0" xfId="0" applyNumberFormat="1" applyFont="1" applyFill="1" applyBorder="1" applyAlignment="1" applyProtection="1">
      <alignment vertical="center"/>
      <protection/>
    </xf>
    <xf numFmtId="177" fontId="11" fillId="0" borderId="0" xfId="0" applyNumberFormat="1" applyFont="1" applyFill="1" applyAlignment="1" applyProtection="1">
      <alignment horizontal="right" vertical="center"/>
      <protection/>
    </xf>
    <xf numFmtId="177" fontId="23" fillId="35" borderId="60" xfId="0" applyNumberFormat="1" applyFont="1" applyFill="1" applyBorder="1" applyAlignment="1" applyProtection="1">
      <alignment vertical="center"/>
      <protection/>
    </xf>
    <xf numFmtId="177" fontId="11" fillId="35" borderId="39" xfId="0" applyNumberFormat="1" applyFont="1" applyFill="1" applyBorder="1" applyAlignment="1" applyProtection="1">
      <alignment vertical="center"/>
      <protection/>
    </xf>
    <xf numFmtId="177" fontId="11" fillId="35" borderId="71" xfId="0" applyNumberFormat="1" applyFont="1" applyFill="1" applyBorder="1" applyAlignment="1" applyProtection="1">
      <alignment vertical="center"/>
      <protection/>
    </xf>
    <xf numFmtId="0" fontId="4" fillId="36" borderId="0" xfId="58" applyFont="1" applyFill="1" applyProtection="1">
      <alignment/>
      <protection/>
    </xf>
    <xf numFmtId="177" fontId="4" fillId="36" borderId="0" xfId="58" applyNumberFormat="1" applyFont="1" applyFill="1" applyProtection="1">
      <alignment/>
      <protection/>
    </xf>
    <xf numFmtId="177" fontId="37" fillId="36" borderId="53" xfId="0" applyNumberFormat="1" applyFont="1" applyFill="1" applyBorder="1" applyAlignment="1">
      <alignment horizontal="center"/>
    </xf>
    <xf numFmtId="177" fontId="11" fillId="36" borderId="63" xfId="0" applyNumberFormat="1" applyFont="1" applyFill="1" applyBorder="1" applyAlignment="1" applyProtection="1">
      <alignment vertical="center"/>
      <protection/>
    </xf>
    <xf numFmtId="177" fontId="11" fillId="36" borderId="77" xfId="0" applyNumberFormat="1" applyFont="1" applyFill="1" applyBorder="1" applyAlignment="1" applyProtection="1">
      <alignment vertical="center"/>
      <protection/>
    </xf>
    <xf numFmtId="0" fontId="23" fillId="36" borderId="0" xfId="0" applyFont="1" applyFill="1" applyAlignment="1" applyProtection="1">
      <alignment vertical="center"/>
      <protection/>
    </xf>
    <xf numFmtId="177" fontId="28" fillId="0" borderId="54" xfId="58" applyNumberFormat="1" applyFont="1" applyBorder="1" applyAlignment="1" applyProtection="1">
      <alignment horizontal="center" vertical="center"/>
      <protection locked="0"/>
    </xf>
    <xf numFmtId="177" fontId="28" fillId="0" borderId="60" xfId="58" applyNumberFormat="1" applyFont="1" applyBorder="1" applyAlignment="1" applyProtection="1">
      <alignment horizontal="center"/>
      <protection/>
    </xf>
    <xf numFmtId="177" fontId="17" fillId="0" borderId="13" xfId="58" applyNumberFormat="1" applyFont="1" applyBorder="1" applyAlignment="1" applyProtection="1">
      <alignment horizontal="center" vertical="center"/>
      <protection locked="0"/>
    </xf>
    <xf numFmtId="177" fontId="17" fillId="0" borderId="39" xfId="58" applyNumberFormat="1" applyFont="1" applyBorder="1" applyAlignment="1" applyProtection="1">
      <alignment horizontal="center"/>
      <protection/>
    </xf>
    <xf numFmtId="177" fontId="17" fillId="0" borderId="13" xfId="58" applyNumberFormat="1" applyFont="1" applyFill="1" applyBorder="1" applyAlignment="1" applyProtection="1">
      <alignment horizontal="center" vertical="center"/>
      <protection locked="0"/>
    </xf>
    <xf numFmtId="177" fontId="28" fillId="0" borderId="13" xfId="58" applyNumberFormat="1" applyFont="1" applyBorder="1" applyAlignment="1" applyProtection="1">
      <alignment horizontal="center" vertical="center"/>
      <protection locked="0"/>
    </xf>
    <xf numFmtId="177" fontId="28" fillId="0" borderId="39" xfId="58" applyNumberFormat="1" applyFont="1" applyBorder="1" applyAlignment="1" applyProtection="1">
      <alignment horizontal="center"/>
      <protection/>
    </xf>
    <xf numFmtId="177" fontId="17" fillId="0" borderId="18" xfId="58" applyNumberFormat="1" applyFont="1" applyBorder="1" applyAlignment="1" applyProtection="1">
      <alignment horizontal="center" vertical="center"/>
      <protection locked="0"/>
    </xf>
    <xf numFmtId="177" fontId="28" fillId="0" borderId="13" xfId="58" applyNumberFormat="1" applyFont="1" applyBorder="1" applyAlignment="1" applyProtection="1">
      <alignment horizontal="center"/>
      <protection/>
    </xf>
    <xf numFmtId="177" fontId="28" fillId="0" borderId="50" xfId="58" applyNumberFormat="1" applyFont="1" applyBorder="1" applyAlignment="1" applyProtection="1">
      <alignment horizontal="center"/>
      <protection/>
    </xf>
    <xf numFmtId="177" fontId="28" fillId="36" borderId="53" xfId="58" applyNumberFormat="1" applyFont="1" applyFill="1" applyBorder="1" applyAlignment="1" applyProtection="1">
      <alignment horizontal="center"/>
      <protection/>
    </xf>
    <xf numFmtId="0" fontId="4" fillId="0" borderId="54" xfId="58" applyFont="1" applyBorder="1" applyAlignment="1" applyProtection="1">
      <alignment horizontal="center" vertical="center" wrapText="1"/>
      <protection/>
    </xf>
    <xf numFmtId="0" fontId="4" fillId="0" borderId="23" xfId="58" applyFont="1" applyBorder="1" applyAlignment="1" applyProtection="1">
      <alignment horizontal="center" vertical="center" wrapText="1"/>
      <protection/>
    </xf>
    <xf numFmtId="0" fontId="4" fillId="0" borderId="59" xfId="58" applyFont="1" applyBorder="1" applyAlignment="1" applyProtection="1">
      <alignment horizontal="center" vertical="center" wrapText="1"/>
      <protection/>
    </xf>
    <xf numFmtId="0" fontId="4" fillId="0" borderId="13" xfId="58" applyFont="1" applyBorder="1" applyAlignment="1" applyProtection="1">
      <alignment horizontal="center" vertical="center" wrapText="1"/>
      <protection/>
    </xf>
    <xf numFmtId="0" fontId="11" fillId="0" borderId="78" xfId="0" applyNumberFormat="1" applyFont="1" applyFill="1" applyBorder="1" applyAlignment="1" applyProtection="1">
      <alignment horizontal="centerContinuous" vertical="center"/>
      <protection/>
    </xf>
    <xf numFmtId="0" fontId="11" fillId="0" borderId="79" xfId="0" applyNumberFormat="1" applyFont="1" applyFill="1" applyBorder="1" applyAlignment="1" applyProtection="1">
      <alignment horizontal="centerContinuous" vertical="center"/>
      <protection/>
    </xf>
    <xf numFmtId="37" fontId="11" fillId="0" borderId="80" xfId="0" applyNumberFormat="1" applyFont="1" applyFill="1" applyBorder="1" applyAlignment="1" applyProtection="1">
      <alignment horizontal="centerContinuous" vertical="center"/>
      <protection/>
    </xf>
    <xf numFmtId="0" fontId="11" fillId="0" borderId="81" xfId="0" applyNumberFormat="1" applyFont="1" applyFill="1" applyBorder="1" applyAlignment="1" applyProtection="1">
      <alignment horizontal="centerContinuous" vertical="center"/>
      <protection/>
    </xf>
    <xf numFmtId="0" fontId="11" fillId="0" borderId="80" xfId="0" applyNumberFormat="1" applyFont="1" applyFill="1" applyBorder="1" applyAlignment="1" applyProtection="1">
      <alignment horizontal="centerContinuous" vertical="center"/>
      <protection/>
    </xf>
    <xf numFmtId="0" fontId="11" fillId="0" borderId="59" xfId="0" applyNumberFormat="1" applyFont="1" applyFill="1" applyBorder="1" applyAlignment="1" applyProtection="1">
      <alignment horizontal="center" vertical="center" wrapText="1"/>
      <protection/>
    </xf>
    <xf numFmtId="0" fontId="11" fillId="0" borderId="54" xfId="0" applyNumberFormat="1" applyFont="1" applyFill="1" applyBorder="1" applyAlignment="1" applyProtection="1">
      <alignment horizontal="center" vertical="center" wrapText="1"/>
      <protection/>
    </xf>
    <xf numFmtId="37" fontId="11" fillId="0" borderId="60" xfId="0" applyNumberFormat="1" applyFont="1" applyFill="1" applyBorder="1" applyAlignment="1" applyProtection="1">
      <alignment horizontal="center" vertical="center" wrapText="1"/>
      <protection/>
    </xf>
    <xf numFmtId="0" fontId="11" fillId="0" borderId="6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38" fillId="0" borderId="82" xfId="0" applyFont="1" applyFill="1" applyBorder="1" applyAlignment="1" applyProtection="1">
      <alignment horizontal="center" vertical="center"/>
      <protection/>
    </xf>
    <xf numFmtId="1" fontId="10" fillId="0" borderId="51" xfId="0" applyNumberFormat="1" applyFont="1" applyFill="1" applyBorder="1" applyAlignment="1" applyProtection="1">
      <alignment horizontal="center" vertical="center"/>
      <protection/>
    </xf>
    <xf numFmtId="1" fontId="10" fillId="0" borderId="5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/>
    </xf>
    <xf numFmtId="177" fontId="23" fillId="0" borderId="13" xfId="0" applyNumberFormat="1" applyFont="1" applyFill="1" applyBorder="1" applyAlignment="1" applyProtection="1">
      <alignment/>
      <protection/>
    </xf>
    <xf numFmtId="177" fontId="34" fillId="0" borderId="0" xfId="0" applyNumberFormat="1" applyFont="1" applyFill="1" applyAlignment="1" applyProtection="1">
      <alignment horizontal="right" vertical="center"/>
      <protection/>
    </xf>
    <xf numFmtId="2" fontId="34" fillId="0" borderId="0" xfId="0" applyNumberFormat="1" applyFont="1" applyFill="1" applyAlignment="1" applyProtection="1">
      <alignment horizontal="right" vertical="center"/>
      <protection/>
    </xf>
    <xf numFmtId="0" fontId="35" fillId="0" borderId="0" xfId="0" applyFont="1" applyFill="1" applyAlignment="1" applyProtection="1">
      <alignment vertical="center"/>
      <protection/>
    </xf>
    <xf numFmtId="177" fontId="35" fillId="0" borderId="0" xfId="0" applyNumberFormat="1" applyFont="1" applyFill="1" applyAlignment="1" applyProtection="1">
      <alignment horizontal="right" vertical="center"/>
      <protection/>
    </xf>
    <xf numFmtId="0" fontId="35" fillId="0" borderId="0" xfId="0" applyFont="1" applyFill="1" applyBorder="1" applyAlignment="1" applyProtection="1">
      <alignment horizontal="right" vertical="center"/>
      <protection/>
    </xf>
    <xf numFmtId="2" fontId="35" fillId="0" borderId="0" xfId="0" applyNumberFormat="1" applyFont="1" applyFill="1" applyAlignment="1" applyProtection="1">
      <alignment horizontal="right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8" fillId="0" borderId="50" xfId="57" applyFont="1" applyFill="1" applyBorder="1" applyAlignment="1">
      <alignment horizontal="center" vertical="center" wrapText="1"/>
      <protection/>
    </xf>
    <xf numFmtId="0" fontId="38" fillId="0" borderId="53" xfId="57" applyFont="1" applyFill="1" applyBorder="1" applyAlignment="1">
      <alignment horizontal="center" vertical="center" wrapText="1"/>
      <protection/>
    </xf>
    <xf numFmtId="0" fontId="4" fillId="0" borderId="0" xfId="58" applyFont="1" applyBorder="1" applyAlignment="1" applyProtection="1">
      <alignment vertical="center" wrapText="1"/>
      <protection/>
    </xf>
    <xf numFmtId="3" fontId="4" fillId="0" borderId="0" xfId="58" applyNumberFormat="1" applyFont="1" applyBorder="1" applyAlignment="1" applyProtection="1">
      <alignment vertical="center"/>
      <protection/>
    </xf>
    <xf numFmtId="0" fontId="4" fillId="0" borderId="0" xfId="58" applyFont="1" applyBorder="1" applyProtection="1">
      <alignment/>
      <protection/>
    </xf>
    <xf numFmtId="0" fontId="1" fillId="0" borderId="0" xfId="57" applyFont="1" applyFill="1">
      <alignment/>
      <protection/>
    </xf>
    <xf numFmtId="0" fontId="1" fillId="0" borderId="0" xfId="57" applyFont="1" applyFill="1" applyAlignment="1">
      <alignment horizontal="center"/>
      <protection/>
    </xf>
    <xf numFmtId="0" fontId="1" fillId="0" borderId="0" xfId="0" applyFont="1" applyFill="1" applyAlignment="1">
      <alignment/>
    </xf>
    <xf numFmtId="0" fontId="39" fillId="0" borderId="0" xfId="58" applyFont="1" applyFill="1" applyAlignment="1" applyProtection="1">
      <alignment horizontal="center"/>
      <protection/>
    </xf>
    <xf numFmtId="0" fontId="1" fillId="0" borderId="0" xfId="0" applyFont="1" applyFill="1" applyAlignment="1">
      <alignment horizontal="center"/>
    </xf>
    <xf numFmtId="0" fontId="4" fillId="0" borderId="0" xfId="58" applyFont="1" applyFill="1" applyProtection="1">
      <alignment/>
      <protection/>
    </xf>
    <xf numFmtId="0" fontId="39" fillId="0" borderId="0" xfId="58" applyFont="1" applyFill="1" applyProtection="1">
      <alignment/>
      <protection/>
    </xf>
    <xf numFmtId="0" fontId="1" fillId="0" borderId="0" xfId="0" applyFont="1" applyFill="1" applyAlignment="1">
      <alignment/>
    </xf>
    <xf numFmtId="37" fontId="11" fillId="0" borderId="0" xfId="0" applyNumberFormat="1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Border="1" applyAlignment="1">
      <alignment/>
    </xf>
    <xf numFmtId="0" fontId="11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177" fontId="9" fillId="0" borderId="0" xfId="0" applyNumberFormat="1" applyFont="1" applyFill="1" applyAlignment="1" applyProtection="1">
      <alignment horizontal="right" vertical="center"/>
      <protection/>
    </xf>
    <xf numFmtId="2" fontId="11" fillId="0" borderId="0" xfId="0" applyNumberFormat="1" applyFont="1" applyFill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177" fontId="11" fillId="0" borderId="0" xfId="0" applyNumberFormat="1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37" fontId="38" fillId="0" borderId="53" xfId="0" applyNumberFormat="1" applyFont="1" applyFill="1" applyBorder="1" applyAlignment="1" applyProtection="1">
      <alignment horizontal="center" vertical="center"/>
      <protection/>
    </xf>
    <xf numFmtId="37" fontId="11" fillId="0" borderId="62" xfId="0" applyNumberFormat="1" applyFont="1" applyFill="1" applyBorder="1" applyAlignment="1" applyProtection="1">
      <alignment vertical="center"/>
      <protection/>
    </xf>
    <xf numFmtId="177" fontId="11" fillId="0" borderId="83" xfId="0" applyNumberFormat="1" applyFont="1" applyFill="1" applyBorder="1" applyAlignment="1" applyProtection="1">
      <alignment vertical="center"/>
      <protection/>
    </xf>
    <xf numFmtId="37" fontId="11" fillId="36" borderId="0" xfId="0" applyNumberFormat="1" applyFont="1" applyFill="1" applyAlignment="1" applyProtection="1">
      <alignment vertical="center"/>
      <protection/>
    </xf>
    <xf numFmtId="0" fontId="29" fillId="0" borderId="0" xfId="0" applyFont="1" applyFill="1" applyAlignment="1" applyProtection="1">
      <alignment horizontal="centerContinuous" vertical="center"/>
      <protection/>
    </xf>
    <xf numFmtId="0" fontId="1" fillId="0" borderId="0" xfId="0" applyFont="1" applyFill="1" applyAlignment="1" applyProtection="1">
      <alignment horizontal="right" vertical="center"/>
      <protection/>
    </xf>
    <xf numFmtId="1" fontId="38" fillId="0" borderId="53" xfId="0" applyNumberFormat="1" applyFont="1" applyFill="1" applyBorder="1" applyAlignment="1" applyProtection="1">
      <alignment horizontal="center" vertical="center"/>
      <protection/>
    </xf>
    <xf numFmtId="1" fontId="11" fillId="0" borderId="62" xfId="0" applyNumberFormat="1" applyFont="1" applyFill="1" applyBorder="1" applyAlignment="1" applyProtection="1">
      <alignment vertical="center"/>
      <protection/>
    </xf>
    <xf numFmtId="0" fontId="11" fillId="36" borderId="0" xfId="0" applyFont="1" applyFill="1" applyAlignment="1" applyProtection="1">
      <alignment vertical="center"/>
      <protection/>
    </xf>
    <xf numFmtId="37" fontId="23" fillId="0" borderId="32" xfId="0" applyNumberFormat="1" applyFont="1" applyFill="1" applyBorder="1" applyAlignment="1" applyProtection="1">
      <alignment vertical="center"/>
      <protection/>
    </xf>
    <xf numFmtId="0" fontId="11" fillId="35" borderId="32" xfId="0" applyNumberFormat="1" applyFont="1" applyFill="1" applyBorder="1" applyAlignment="1" applyProtection="1">
      <alignment horizontal="left" vertical="center"/>
      <protection/>
    </xf>
    <xf numFmtId="0" fontId="11" fillId="35" borderId="73" xfId="0" applyNumberFormat="1" applyFont="1" applyFill="1" applyBorder="1" applyAlignment="1" applyProtection="1">
      <alignment horizontal="left" vertical="center"/>
      <protection/>
    </xf>
    <xf numFmtId="177" fontId="23" fillId="0" borderId="0" xfId="0" applyNumberFormat="1" applyFont="1" applyFill="1" applyBorder="1" applyAlignment="1" applyProtection="1">
      <alignment horizontal="right" vertical="center"/>
      <protection/>
    </xf>
    <xf numFmtId="177" fontId="23" fillId="0" borderId="57" xfId="0" applyNumberFormat="1" applyFont="1" applyFill="1" applyBorder="1" applyAlignment="1" applyProtection="1">
      <alignment horizontal="right" vertical="center"/>
      <protection/>
    </xf>
    <xf numFmtId="177" fontId="23" fillId="0" borderId="61" xfId="0" applyNumberFormat="1" applyFont="1" applyFill="1" applyBorder="1" applyAlignment="1" applyProtection="1">
      <alignment horizontal="right" vertical="center"/>
      <protection/>
    </xf>
    <xf numFmtId="0" fontId="23" fillId="0" borderId="58" xfId="0" applyFont="1" applyFill="1" applyBorder="1" applyAlignment="1" applyProtection="1">
      <alignment vertical="center"/>
      <protection/>
    </xf>
    <xf numFmtId="177" fontId="23" fillId="0" borderId="84" xfId="0" applyNumberFormat="1" applyFont="1" applyFill="1" applyBorder="1" applyAlignment="1" applyProtection="1">
      <alignment horizontal="right" vertical="center"/>
      <protection/>
    </xf>
    <xf numFmtId="177" fontId="11" fillId="0" borderId="66" xfId="0" applyNumberFormat="1" applyFont="1" applyFill="1" applyBorder="1" applyAlignment="1" applyProtection="1">
      <alignment horizontal="right" vertical="center"/>
      <protection/>
    </xf>
    <xf numFmtId="0" fontId="11" fillId="0" borderId="85" xfId="0" applyNumberFormat="1" applyFont="1" applyFill="1" applyBorder="1" applyAlignment="1" applyProtection="1">
      <alignment horizontal="center" vertical="center"/>
      <protection/>
    </xf>
    <xf numFmtId="37" fontId="11" fillId="0" borderId="81" xfId="0" applyNumberFormat="1" applyFont="1" applyFill="1" applyBorder="1" applyAlignment="1" applyProtection="1">
      <alignment horizontal="center" vertical="center"/>
      <protection/>
    </xf>
    <xf numFmtId="0" fontId="11" fillId="0" borderId="86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1" fillId="0" borderId="48" xfId="0" applyNumberFormat="1" applyFont="1" applyFill="1" applyBorder="1" applyAlignment="1" applyProtection="1">
      <alignment horizontal="center" vertical="center"/>
      <protection/>
    </xf>
    <xf numFmtId="177" fontId="11" fillId="0" borderId="50" xfId="0" applyNumberFormat="1" applyFont="1" applyFill="1" applyBorder="1" applyAlignment="1" applyProtection="1">
      <alignment horizontal="center" vertical="center" wrapText="1"/>
      <protection/>
    </xf>
    <xf numFmtId="2" fontId="11" fillId="0" borderId="52" xfId="0" applyNumberFormat="1" applyFont="1" applyFill="1" applyBorder="1" applyAlignment="1" applyProtection="1">
      <alignment horizontal="center" vertical="center" wrapText="1"/>
      <protection/>
    </xf>
    <xf numFmtId="0" fontId="11" fillId="0" borderId="55" xfId="0" applyNumberFormat="1" applyFont="1" applyFill="1" applyBorder="1" applyAlignment="1" applyProtection="1">
      <alignment horizontal="center" vertical="center"/>
      <protection/>
    </xf>
    <xf numFmtId="177" fontId="11" fillId="0" borderId="51" xfId="0" applyNumberFormat="1" applyFont="1" applyFill="1" applyBorder="1" applyAlignment="1" applyProtection="1">
      <alignment horizontal="center" vertical="center" wrapText="1"/>
      <protection/>
    </xf>
    <xf numFmtId="177" fontId="11" fillId="0" borderId="53" xfId="0" applyNumberFormat="1" applyFont="1" applyFill="1" applyBorder="1" applyAlignment="1" applyProtection="1">
      <alignment horizontal="center" vertical="center" wrapText="1"/>
      <protection/>
    </xf>
    <xf numFmtId="0" fontId="11" fillId="0" borderId="32" xfId="0" applyNumberFormat="1" applyFont="1" applyFill="1" applyBorder="1" applyAlignment="1" applyProtection="1">
      <alignment horizontal="left" vertical="center"/>
      <protection/>
    </xf>
    <xf numFmtId="37" fontId="11" fillId="0" borderId="87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177" fontId="11" fillId="0" borderId="12" xfId="0" applyNumberFormat="1" applyFont="1" applyFill="1" applyBorder="1" applyAlignment="1" applyProtection="1">
      <alignment horizontal="center" vertical="center"/>
      <protection/>
    </xf>
    <xf numFmtId="177" fontId="11" fillId="0" borderId="72" xfId="0" applyNumberFormat="1" applyFont="1" applyFill="1" applyBorder="1" applyAlignment="1" applyProtection="1">
      <alignment horizontal="center" vertical="center"/>
      <protection/>
    </xf>
    <xf numFmtId="37" fontId="11" fillId="0" borderId="0" xfId="0" applyNumberFormat="1" applyFont="1" applyFill="1" applyBorder="1" applyAlignment="1" applyProtection="1">
      <alignment horizontal="center" vertical="center"/>
      <protection/>
    </xf>
    <xf numFmtId="177" fontId="11" fillId="0" borderId="88" xfId="0" applyNumberFormat="1" applyFont="1" applyFill="1" applyBorder="1" applyAlignment="1" applyProtection="1">
      <alignment horizontal="center" vertical="center"/>
      <protection/>
    </xf>
    <xf numFmtId="0" fontId="11" fillId="0" borderId="89" xfId="0" applyNumberFormat="1" applyFont="1" applyFill="1" applyBorder="1" applyAlignment="1" applyProtection="1">
      <alignment horizontal="center" vertical="center"/>
      <protection/>
    </xf>
    <xf numFmtId="177" fontId="11" fillId="0" borderId="64" xfId="0" applyNumberFormat="1" applyFont="1" applyFill="1" applyBorder="1" applyAlignment="1" applyProtection="1">
      <alignment horizontal="center" vertical="center"/>
      <protection/>
    </xf>
    <xf numFmtId="177" fontId="11" fillId="0" borderId="56" xfId="0" applyNumberFormat="1" applyFont="1" applyFill="1" applyBorder="1" applyAlignment="1" applyProtection="1">
      <alignment horizontal="center" vertical="center"/>
      <protection/>
    </xf>
    <xf numFmtId="37" fontId="11" fillId="0" borderId="57" xfId="0" applyNumberFormat="1" applyFont="1" applyFill="1" applyBorder="1" applyAlignment="1" applyProtection="1">
      <alignment horizontal="center" vertical="center"/>
      <protection/>
    </xf>
    <xf numFmtId="177" fontId="11" fillId="0" borderId="71" xfId="0" applyNumberFormat="1" applyFont="1" applyFill="1" applyBorder="1" applyAlignment="1" applyProtection="1">
      <alignment horizontal="center" vertical="center"/>
      <protection/>
    </xf>
    <xf numFmtId="0" fontId="11" fillId="0" borderId="31" xfId="0" applyNumberFormat="1" applyFont="1" applyFill="1" applyBorder="1" applyAlignment="1" applyProtection="1">
      <alignment horizontal="left" vertical="center"/>
      <protection/>
    </xf>
    <xf numFmtId="0" fontId="11" fillId="35" borderId="31" xfId="0" applyNumberFormat="1" applyFont="1" applyFill="1" applyBorder="1" applyAlignment="1" applyProtection="1">
      <alignment horizontal="left" vertical="center"/>
      <protection/>
    </xf>
    <xf numFmtId="0" fontId="28" fillId="0" borderId="73" xfId="58" applyFont="1" applyBorder="1" applyAlignment="1" applyProtection="1">
      <alignment horizontal="left" vertical="center" wrapText="1"/>
      <protection/>
    </xf>
    <xf numFmtId="0" fontId="17" fillId="0" borderId="34" xfId="58" applyFont="1" applyBorder="1" applyAlignment="1" applyProtection="1">
      <alignment vertical="center" wrapText="1"/>
      <protection/>
    </xf>
    <xf numFmtId="177" fontId="17" fillId="0" borderId="54" xfId="58" applyNumberFormat="1" applyFont="1" applyBorder="1" applyAlignment="1" applyProtection="1">
      <alignment horizontal="center" vertical="center"/>
      <protection locked="0"/>
    </xf>
    <xf numFmtId="177" fontId="17" fillId="0" borderId="60" xfId="58" applyNumberFormat="1" applyFont="1" applyBorder="1" applyAlignment="1" applyProtection="1">
      <alignment horizontal="center"/>
      <protection/>
    </xf>
    <xf numFmtId="0" fontId="28" fillId="0" borderId="55" xfId="58" applyFont="1" applyBorder="1" applyAlignment="1" applyProtection="1">
      <alignment vertical="center" wrapText="1"/>
      <protection/>
    </xf>
    <xf numFmtId="177" fontId="11" fillId="0" borderId="90" xfId="0" applyNumberFormat="1" applyFont="1" applyFill="1" applyBorder="1" applyAlignment="1" applyProtection="1">
      <alignment horizontal="center" vertical="center"/>
      <protection/>
    </xf>
    <xf numFmtId="177" fontId="28" fillId="0" borderId="50" xfId="58" applyNumberFormat="1" applyFont="1" applyBorder="1" applyAlignment="1" applyProtection="1">
      <alignment horizontal="center"/>
      <protection/>
    </xf>
    <xf numFmtId="177" fontId="28" fillId="0" borderId="50" xfId="58" applyNumberFormat="1" applyFont="1" applyBorder="1" applyAlignment="1" applyProtection="1">
      <alignment horizontal="center" vertical="center"/>
      <protection locked="0"/>
    </xf>
    <xf numFmtId="177" fontId="28" fillId="0" borderId="53" xfId="58" applyNumberFormat="1" applyFont="1" applyBorder="1" applyAlignment="1" applyProtection="1">
      <alignment horizontal="center"/>
      <protection/>
    </xf>
    <xf numFmtId="0" fontId="17" fillId="0" borderId="48" xfId="58" applyFont="1" applyBorder="1" applyAlignment="1" applyProtection="1">
      <alignment wrapText="1"/>
      <protection/>
    </xf>
    <xf numFmtId="177" fontId="17" fillId="0" borderId="50" xfId="58" applyNumberFormat="1" applyFont="1" applyBorder="1" applyAlignment="1" applyProtection="1">
      <alignment horizontal="center" vertical="center"/>
      <protection locked="0"/>
    </xf>
    <xf numFmtId="177" fontId="17" fillId="0" borderId="53" xfId="58" applyNumberFormat="1" applyFont="1" applyBorder="1" applyAlignment="1" applyProtection="1">
      <alignment horizontal="center"/>
      <protection/>
    </xf>
    <xf numFmtId="177" fontId="8" fillId="0" borderId="50" xfId="57" applyNumberFormat="1" applyFont="1" applyFill="1" applyBorder="1" applyAlignment="1">
      <alignment horizontal="left" vertical="center" wrapText="1"/>
      <protection/>
    </xf>
    <xf numFmtId="177" fontId="8" fillId="37" borderId="50" xfId="57" applyNumberFormat="1" applyFont="1" applyFill="1" applyBorder="1" applyAlignment="1">
      <alignment horizontal="left" vertical="center" wrapText="1"/>
      <protection/>
    </xf>
    <xf numFmtId="177" fontId="8" fillId="0" borderId="53" xfId="57" applyNumberFormat="1" applyFont="1" applyFill="1" applyBorder="1" applyAlignment="1">
      <alignment horizontal="left" vertical="center" wrapText="1"/>
      <protection/>
    </xf>
    <xf numFmtId="177" fontId="35" fillId="0" borderId="0" xfId="0" applyNumberFormat="1" applyFont="1" applyFill="1" applyAlignment="1" applyProtection="1">
      <alignment vertical="center"/>
      <protection/>
    </xf>
    <xf numFmtId="0" fontId="11" fillId="35" borderId="91" xfId="0" applyNumberFormat="1" applyFont="1" applyFill="1" applyBorder="1" applyAlignment="1" applyProtection="1">
      <alignment vertical="center"/>
      <protection/>
    </xf>
    <xf numFmtId="177" fontId="11" fillId="35" borderId="92" xfId="0" applyNumberFormat="1" applyFont="1" applyFill="1" applyBorder="1" applyAlignment="1" applyProtection="1">
      <alignment vertical="center"/>
      <protection/>
    </xf>
    <xf numFmtId="0" fontId="11" fillId="37" borderId="93" xfId="0" applyNumberFormat="1" applyFont="1" applyFill="1" applyBorder="1" applyAlignment="1" applyProtection="1">
      <alignment vertical="center"/>
      <protection/>
    </xf>
    <xf numFmtId="177" fontId="1" fillId="37" borderId="0" xfId="0" applyNumberFormat="1" applyFont="1" applyFill="1" applyBorder="1" applyAlignment="1" applyProtection="1">
      <alignment/>
      <protection/>
    </xf>
    <xf numFmtId="177" fontId="1" fillId="37" borderId="21" xfId="0" applyNumberFormat="1" applyFont="1" applyFill="1" applyBorder="1" applyAlignment="1" applyProtection="1">
      <alignment/>
      <protection/>
    </xf>
    <xf numFmtId="177" fontId="1" fillId="37" borderId="15" xfId="0" applyNumberFormat="1" applyFont="1" applyFill="1" applyBorder="1" applyAlignment="1" applyProtection="1">
      <alignment/>
      <protection/>
    </xf>
    <xf numFmtId="177" fontId="1" fillId="37" borderId="94" xfId="0" applyNumberFormat="1" applyFont="1" applyFill="1" applyBorder="1" applyAlignment="1" applyProtection="1">
      <alignment/>
      <protection/>
    </xf>
    <xf numFmtId="0" fontId="23" fillId="0" borderId="95" xfId="0" applyFont="1" applyFill="1" applyBorder="1" applyAlignment="1" applyProtection="1">
      <alignment vertical="center"/>
      <protection/>
    </xf>
    <xf numFmtId="177" fontId="23" fillId="0" borderId="96" xfId="0" applyNumberFormat="1" applyFont="1" applyFill="1" applyBorder="1" applyAlignment="1" applyProtection="1">
      <alignment vertical="center"/>
      <protection/>
    </xf>
    <xf numFmtId="177" fontId="23" fillId="0" borderId="97" xfId="0" applyNumberFormat="1" applyFont="1" applyFill="1" applyBorder="1" applyAlignment="1" applyProtection="1">
      <alignment vertical="center"/>
      <protection/>
    </xf>
    <xf numFmtId="177" fontId="11" fillId="0" borderId="98" xfId="0" applyNumberFormat="1" applyFont="1" applyFill="1" applyBorder="1" applyAlignment="1" applyProtection="1">
      <alignment vertical="center"/>
      <protection/>
    </xf>
    <xf numFmtId="0" fontId="11" fillId="0" borderId="99" xfId="0" applyFont="1" applyFill="1" applyBorder="1" applyAlignment="1" applyProtection="1">
      <alignment horizontal="left" vertical="center"/>
      <protection/>
    </xf>
    <xf numFmtId="177" fontId="11" fillId="0" borderId="100" xfId="0" applyNumberFormat="1" applyFont="1" applyFill="1" applyBorder="1" applyAlignment="1" applyProtection="1">
      <alignment vertical="center"/>
      <protection/>
    </xf>
    <xf numFmtId="177" fontId="11" fillId="0" borderId="101" xfId="0" applyNumberFormat="1" applyFont="1" applyFill="1" applyBorder="1" applyAlignment="1" applyProtection="1">
      <alignment vertical="center"/>
      <protection/>
    </xf>
    <xf numFmtId="177" fontId="11" fillId="0" borderId="102" xfId="0" applyNumberFormat="1" applyFont="1" applyFill="1" applyBorder="1" applyAlignment="1" applyProtection="1">
      <alignment vertical="center"/>
      <protection/>
    </xf>
    <xf numFmtId="0" fontId="11" fillId="0" borderId="95" xfId="0" applyFont="1" applyFill="1" applyBorder="1" applyAlignment="1" applyProtection="1">
      <alignment horizontal="left" vertical="center"/>
      <protection/>
    </xf>
    <xf numFmtId="177" fontId="23" fillId="0" borderId="103" xfId="0" applyNumberFormat="1" applyFont="1" applyFill="1" applyBorder="1" applyAlignment="1" applyProtection="1">
      <alignment vertical="center"/>
      <protection/>
    </xf>
    <xf numFmtId="177" fontId="23" fillId="0" borderId="104" xfId="0" applyNumberFormat="1" applyFont="1" applyFill="1" applyBorder="1" applyAlignment="1" applyProtection="1">
      <alignment vertical="center"/>
      <protection/>
    </xf>
    <xf numFmtId="177" fontId="11" fillId="0" borderId="105" xfId="0" applyNumberFormat="1" applyFont="1" applyFill="1" applyBorder="1" applyAlignment="1" applyProtection="1">
      <alignment vertical="center"/>
      <protection/>
    </xf>
    <xf numFmtId="0" fontId="11" fillId="0" borderId="95" xfId="0" applyFont="1" applyFill="1" applyBorder="1" applyAlignment="1" applyProtection="1">
      <alignment vertical="center"/>
      <protection/>
    </xf>
    <xf numFmtId="0" fontId="23" fillId="0" borderId="46" xfId="0" applyFont="1" applyFill="1" applyBorder="1" applyAlignment="1" applyProtection="1">
      <alignment vertical="center"/>
      <protection/>
    </xf>
    <xf numFmtId="177" fontId="23" fillId="0" borderId="63" xfId="0" applyNumberFormat="1" applyFont="1" applyFill="1" applyBorder="1" applyAlignment="1" applyProtection="1">
      <alignment vertical="center"/>
      <protection/>
    </xf>
    <xf numFmtId="177" fontId="23" fillId="0" borderId="77" xfId="0" applyNumberFormat="1" applyFont="1" applyFill="1" applyBorder="1" applyAlignment="1" applyProtection="1">
      <alignment vertical="center"/>
      <protection/>
    </xf>
    <xf numFmtId="177" fontId="11" fillId="0" borderId="106" xfId="0" applyNumberFormat="1" applyFont="1" applyFill="1" applyBorder="1" applyAlignment="1" applyProtection="1">
      <alignment vertical="center"/>
      <protection/>
    </xf>
    <xf numFmtId="0" fontId="11" fillId="0" borderId="82" xfId="0" applyFont="1" applyFill="1" applyBorder="1" applyAlignment="1" applyProtection="1">
      <alignment horizontal="left" vertical="center"/>
      <protection/>
    </xf>
    <xf numFmtId="177" fontId="27" fillId="0" borderId="51" xfId="0" applyNumberFormat="1" applyFont="1" applyFill="1" applyBorder="1" applyAlignment="1">
      <alignment horizontal="center"/>
    </xf>
    <xf numFmtId="177" fontId="27" fillId="0" borderId="50" xfId="0" applyNumberFormat="1" applyFont="1" applyFill="1" applyBorder="1" applyAlignment="1">
      <alignment horizontal="center"/>
    </xf>
    <xf numFmtId="177" fontId="27" fillId="0" borderId="53" xfId="0" applyNumberFormat="1" applyFont="1" applyFill="1" applyBorder="1" applyAlignment="1">
      <alignment horizontal="center"/>
    </xf>
    <xf numFmtId="177" fontId="11" fillId="0" borderId="51" xfId="0" applyNumberFormat="1" applyFont="1" applyFill="1" applyBorder="1" applyAlignment="1" applyProtection="1">
      <alignment vertical="center"/>
      <protection/>
    </xf>
    <xf numFmtId="177" fontId="11" fillId="0" borderId="50" xfId="0" applyNumberFormat="1" applyFont="1" applyFill="1" applyBorder="1" applyAlignment="1" applyProtection="1">
      <alignment vertical="center"/>
      <protection/>
    </xf>
    <xf numFmtId="177" fontId="11" fillId="0" borderId="54" xfId="0" applyNumberFormat="1" applyFont="1" applyFill="1" applyBorder="1" applyAlignment="1" applyProtection="1">
      <alignment vertical="center"/>
      <protection/>
    </xf>
    <xf numFmtId="0" fontId="11" fillId="0" borderId="93" xfId="0" applyNumberFormat="1" applyFont="1" applyFill="1" applyBorder="1" applyAlignment="1" applyProtection="1">
      <alignment vertical="center"/>
      <protection/>
    </xf>
    <xf numFmtId="0" fontId="23" fillId="0" borderId="21" xfId="0" applyNumberFormat="1" applyFont="1" applyFill="1" applyBorder="1" applyAlignment="1" applyProtection="1">
      <alignment vertical="center"/>
      <protection/>
    </xf>
    <xf numFmtId="0" fontId="11" fillId="35" borderId="20" xfId="0" applyNumberFormat="1" applyFont="1" applyFill="1" applyBorder="1" applyAlignment="1" applyProtection="1">
      <alignment horizontal="left" vertical="center"/>
      <protection/>
    </xf>
    <xf numFmtId="177" fontId="23" fillId="0" borderId="107" xfId="0" applyNumberFormat="1" applyFont="1" applyFill="1" applyBorder="1" applyAlignment="1" applyProtection="1">
      <alignment vertical="center"/>
      <protection/>
    </xf>
    <xf numFmtId="177" fontId="23" fillId="0" borderId="21" xfId="0" applyNumberFormat="1" applyFont="1" applyFill="1" applyBorder="1" applyAlignment="1" applyProtection="1">
      <alignment vertical="center"/>
      <protection/>
    </xf>
    <xf numFmtId="177" fontId="1" fillId="0" borderId="13" xfId="0" applyNumberFormat="1" applyFont="1" applyBorder="1" applyAlignment="1" applyProtection="1">
      <alignment/>
      <protection/>
    </xf>
    <xf numFmtId="177" fontId="1" fillId="0" borderId="39" xfId="0" applyNumberFormat="1" applyFont="1" applyBorder="1" applyAlignment="1" applyProtection="1">
      <alignment/>
      <protection/>
    </xf>
    <xf numFmtId="177" fontId="8" fillId="0" borderId="13" xfId="0" applyNumberFormat="1" applyFont="1" applyBorder="1" applyAlignment="1" applyProtection="1">
      <alignment/>
      <protection/>
    </xf>
    <xf numFmtId="177" fontId="8" fillId="0" borderId="39" xfId="0" applyNumberFormat="1" applyFont="1" applyBorder="1" applyAlignment="1" applyProtection="1">
      <alignment/>
      <protection/>
    </xf>
    <xf numFmtId="177" fontId="23" fillId="37" borderId="108" xfId="0" applyNumberFormat="1" applyFont="1" applyFill="1" applyBorder="1" applyAlignment="1" applyProtection="1">
      <alignment horizontal="right" vertical="center"/>
      <protection/>
    </xf>
    <xf numFmtId="177" fontId="23" fillId="37" borderId="109" xfId="0" applyNumberFormat="1" applyFont="1" applyFill="1" applyBorder="1" applyAlignment="1" applyProtection="1">
      <alignment horizontal="right" vertical="center"/>
      <protection/>
    </xf>
    <xf numFmtId="0" fontId="23" fillId="37" borderId="47" xfId="0" applyNumberFormat="1" applyFont="1" applyFill="1" applyBorder="1" applyAlignment="1" applyProtection="1">
      <alignment horizontal="left" vertical="center" wrapText="1"/>
      <protection/>
    </xf>
    <xf numFmtId="0" fontId="11" fillId="35" borderId="21" xfId="0" applyNumberFormat="1" applyFont="1" applyFill="1" applyBorder="1" applyAlignment="1" applyProtection="1">
      <alignment horizontal="left" vertical="center" wrapText="1"/>
      <protection/>
    </xf>
    <xf numFmtId="0" fontId="11" fillId="35" borderId="20" xfId="0" applyNumberFormat="1" applyFont="1" applyFill="1" applyBorder="1" applyAlignment="1" applyProtection="1">
      <alignment horizontal="left" vertical="center" wrapText="1"/>
      <protection/>
    </xf>
    <xf numFmtId="177" fontId="37" fillId="0" borderId="59" xfId="0" applyNumberFormat="1" applyFont="1" applyFill="1" applyBorder="1" applyAlignment="1" applyProtection="1">
      <alignment horizontal="center"/>
      <protection/>
    </xf>
    <xf numFmtId="177" fontId="11" fillId="35" borderId="54" xfId="0" applyNumberFormat="1" applyFont="1" applyFill="1" applyBorder="1" applyAlignment="1" applyProtection="1">
      <alignment horizontal="right" vertical="center"/>
      <protection/>
    </xf>
    <xf numFmtId="177" fontId="11" fillId="35" borderId="21" xfId="0" applyNumberFormat="1" applyFont="1" applyFill="1" applyBorder="1" applyAlignment="1" applyProtection="1">
      <alignment horizontal="right" vertical="center"/>
      <protection/>
    </xf>
    <xf numFmtId="177" fontId="11" fillId="35" borderId="20" xfId="0" applyNumberFormat="1" applyFont="1" applyFill="1" applyBorder="1" applyAlignment="1" applyProtection="1">
      <alignment horizontal="right" vertical="center"/>
      <protection/>
    </xf>
    <xf numFmtId="177" fontId="37" fillId="0" borderId="60" xfId="0" applyNumberFormat="1" applyFont="1" applyFill="1" applyBorder="1" applyAlignment="1" applyProtection="1">
      <alignment horizontal="center"/>
      <protection/>
    </xf>
    <xf numFmtId="0" fontId="33" fillId="0" borderId="0" xfId="0" applyFont="1" applyAlignment="1">
      <alignment horizontal="center" vertical="center" wrapText="1"/>
    </xf>
    <xf numFmtId="177" fontId="35" fillId="0" borderId="0" xfId="0" applyNumberFormat="1" applyFont="1" applyFill="1" applyAlignment="1" applyProtection="1">
      <alignment horizontal="left" vertical="center"/>
      <protection/>
    </xf>
    <xf numFmtId="0" fontId="15" fillId="0" borderId="69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69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14" fontId="30" fillId="0" borderId="0" xfId="0" applyNumberFormat="1" applyFont="1" applyFill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 horizontal="center" vertical="center"/>
      <protection/>
    </xf>
    <xf numFmtId="177" fontId="11" fillId="0" borderId="110" xfId="0" applyNumberFormat="1" applyFont="1" applyFill="1" applyBorder="1" applyAlignment="1" applyProtection="1">
      <alignment horizontal="center" vertical="center"/>
      <protection/>
    </xf>
    <xf numFmtId="177" fontId="11" fillId="0" borderId="111" xfId="0" applyNumberFormat="1" applyFont="1" applyFill="1" applyBorder="1" applyAlignment="1" applyProtection="1">
      <alignment horizontal="center" vertical="center"/>
      <protection/>
    </xf>
    <xf numFmtId="177" fontId="11" fillId="0" borderId="81" xfId="0" applyNumberFormat="1" applyFont="1" applyFill="1" applyBorder="1" applyAlignment="1" applyProtection="1">
      <alignment horizontal="center" vertical="center"/>
      <protection/>
    </xf>
    <xf numFmtId="177" fontId="11" fillId="0" borderId="80" xfId="0" applyNumberFormat="1" applyFont="1" applyFill="1" applyBorder="1" applyAlignment="1" applyProtection="1">
      <alignment horizontal="center" vertical="center"/>
      <protection/>
    </xf>
    <xf numFmtId="177" fontId="35" fillId="0" borderId="0" xfId="0" applyNumberFormat="1" applyFont="1" applyFill="1" applyAlignment="1" applyProtection="1">
      <alignment horizontal="center" vertical="center"/>
      <protection/>
    </xf>
    <xf numFmtId="0" fontId="11" fillId="0" borderId="112" xfId="0" applyNumberFormat="1" applyFont="1" applyFill="1" applyBorder="1" applyAlignment="1" applyProtection="1">
      <alignment horizontal="center" vertical="center" wrapText="1"/>
      <protection/>
    </xf>
    <xf numFmtId="0" fontId="31" fillId="0" borderId="45" xfId="0" applyFont="1" applyBorder="1" applyAlignment="1">
      <alignment horizontal="center" vertical="center" wrapText="1"/>
    </xf>
    <xf numFmtId="0" fontId="4" fillId="0" borderId="113" xfId="58" applyFont="1" applyBorder="1" applyAlignment="1" applyProtection="1">
      <alignment horizontal="center" vertical="center" wrapText="1"/>
      <protection/>
    </xf>
    <xf numFmtId="0" fontId="4" fillId="0" borderId="114" xfId="58" applyFont="1" applyBorder="1" applyAlignment="1" applyProtection="1">
      <alignment horizontal="center" vertical="center" wrapText="1"/>
      <protection/>
    </xf>
    <xf numFmtId="0" fontId="4" fillId="0" borderId="115" xfId="58" applyFont="1" applyBorder="1" applyAlignment="1" applyProtection="1">
      <alignment horizontal="center" vertical="center" wrapText="1"/>
      <protection/>
    </xf>
    <xf numFmtId="0" fontId="4" fillId="0" borderId="54" xfId="58" applyFont="1" applyBorder="1" applyAlignment="1" applyProtection="1">
      <alignment horizontal="center" vertical="center" wrapText="1"/>
      <protection/>
    </xf>
    <xf numFmtId="0" fontId="4" fillId="0" borderId="116" xfId="58" applyFont="1" applyBorder="1" applyAlignment="1" applyProtection="1">
      <alignment horizontal="center" vertical="center" wrapText="1"/>
      <protection/>
    </xf>
    <xf numFmtId="0" fontId="4" fillId="0" borderId="60" xfId="58" applyFont="1" applyBorder="1" applyAlignment="1" applyProtection="1">
      <alignment horizontal="center" vertical="center" wrapText="1"/>
      <protection/>
    </xf>
    <xf numFmtId="0" fontId="13" fillId="0" borderId="0" xfId="58" applyFont="1" applyAlignment="1" applyProtection="1">
      <alignment horizontal="center" wrapText="1"/>
      <protection/>
    </xf>
    <xf numFmtId="0" fontId="12" fillId="0" borderId="0" xfId="58" applyFont="1" applyBorder="1" applyAlignment="1" applyProtection="1">
      <alignment horizontal="center" vertical="top" wrapText="1"/>
      <protection/>
    </xf>
    <xf numFmtId="0" fontId="4" fillId="0" borderId="117" xfId="58" applyFont="1" applyBorder="1" applyAlignment="1" applyProtection="1">
      <alignment horizontal="center" vertical="center" wrapText="1"/>
      <protection/>
    </xf>
    <xf numFmtId="0" fontId="4" fillId="0" borderId="34" xfId="58" applyFont="1" applyBorder="1" applyAlignment="1" applyProtection="1">
      <alignment horizontal="center" vertical="center" wrapText="1"/>
      <protection/>
    </xf>
    <xf numFmtId="0" fontId="4" fillId="0" borderId="110" xfId="58" applyFont="1" applyBorder="1" applyAlignment="1" applyProtection="1">
      <alignment horizontal="center" vertical="center" wrapText="1"/>
      <protection/>
    </xf>
    <xf numFmtId="0" fontId="4" fillId="0" borderId="11" xfId="58" applyFont="1" applyBorder="1" applyAlignment="1" applyProtection="1">
      <alignment horizontal="center" vertical="center" wrapText="1"/>
      <protection/>
    </xf>
    <xf numFmtId="0" fontId="4" fillId="0" borderId="20" xfId="58" applyFont="1" applyBorder="1" applyAlignment="1" applyProtection="1">
      <alignment horizontal="center" vertical="center" wrapText="1"/>
      <protection/>
    </xf>
    <xf numFmtId="0" fontId="4" fillId="0" borderId="81" xfId="58" applyFont="1" applyBorder="1" applyAlignment="1" applyProtection="1">
      <alignment horizontal="center" vertical="center" wrapText="1"/>
      <protection/>
    </xf>
    <xf numFmtId="0" fontId="4" fillId="0" borderId="111" xfId="58" applyFont="1" applyBorder="1" applyAlignment="1" applyProtection="1">
      <alignment horizontal="center" vertical="center" wrapText="1"/>
      <protection/>
    </xf>
    <xf numFmtId="0" fontId="1" fillId="0" borderId="118" xfId="57" applyFont="1" applyFill="1" applyBorder="1" applyAlignment="1">
      <alignment horizontal="center" vertical="center" wrapText="1"/>
      <protection/>
    </xf>
    <xf numFmtId="0" fontId="1" fillId="0" borderId="13" xfId="57" applyFont="1" applyFill="1" applyBorder="1" applyAlignment="1">
      <alignment horizontal="center" vertical="center" wrapText="1"/>
      <protection/>
    </xf>
    <xf numFmtId="0" fontId="30" fillId="0" borderId="0" xfId="57" applyFont="1" applyFill="1" applyAlignment="1">
      <alignment horizontal="center"/>
      <protection/>
    </xf>
    <xf numFmtId="0" fontId="30" fillId="0" borderId="0" xfId="57" applyFont="1" applyFill="1" applyBorder="1" applyAlignment="1">
      <alignment horizontal="center"/>
      <protection/>
    </xf>
    <xf numFmtId="0" fontId="1" fillId="0" borderId="119" xfId="57" applyFont="1" applyFill="1" applyBorder="1" applyAlignment="1">
      <alignment horizontal="center" vertical="center" wrapText="1"/>
      <protection/>
    </xf>
    <xf numFmtId="0" fontId="1" fillId="0" borderId="39" xfId="57" applyFont="1" applyFill="1" applyBorder="1" applyAlignment="1">
      <alignment horizontal="center" vertical="center" wrapText="1"/>
      <protection/>
    </xf>
    <xf numFmtId="0" fontId="38" fillId="0" borderId="55" xfId="57" applyFont="1" applyFill="1" applyBorder="1" applyAlignment="1">
      <alignment horizontal="center"/>
      <protection/>
    </xf>
    <xf numFmtId="0" fontId="38" fillId="0" borderId="50" xfId="57" applyFont="1" applyFill="1" applyBorder="1" applyAlignment="1">
      <alignment horizontal="center"/>
      <protection/>
    </xf>
    <xf numFmtId="0" fontId="15" fillId="0" borderId="0" xfId="57" applyFont="1" applyFill="1" applyAlignment="1">
      <alignment horizontal="center"/>
      <protection/>
    </xf>
    <xf numFmtId="0" fontId="35" fillId="0" borderId="0" xfId="57" applyFont="1" applyFill="1" applyAlignment="1">
      <alignment horizontal="left" vertical="center"/>
      <protection/>
    </xf>
    <xf numFmtId="0" fontId="1" fillId="0" borderId="86" xfId="57" applyFont="1" applyFill="1" applyBorder="1" applyAlignment="1">
      <alignment horizontal="center" vertical="center" wrapText="1"/>
      <protection/>
    </xf>
    <xf numFmtId="0" fontId="1" fillId="0" borderId="32" xfId="57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7.2" xfId="57"/>
    <cellStyle name="Normal_Отч.собств.кап.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0</xdr:row>
      <xdr:rowOff>0</xdr:rowOff>
    </xdr:from>
    <xdr:to>
      <xdr:col>8</xdr:col>
      <xdr:colOff>447675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086350" y="0"/>
          <a:ext cx="512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8</xdr:col>
      <xdr:colOff>447675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086350" y="0"/>
          <a:ext cx="512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8</xdr:col>
      <xdr:colOff>438150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095875" y="0"/>
          <a:ext cx="510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086350" y="0"/>
          <a:ext cx="467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095875" y="0"/>
          <a:ext cx="466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5095875" y="0"/>
          <a:ext cx="466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" name="Line 15"/>
        <xdr:cNvSpPr>
          <a:spLocks/>
        </xdr:cNvSpPr>
      </xdr:nvSpPr>
      <xdr:spPr>
        <a:xfrm>
          <a:off x="5086350" y="0"/>
          <a:ext cx="467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" name="Line 16"/>
        <xdr:cNvSpPr>
          <a:spLocks/>
        </xdr:cNvSpPr>
      </xdr:nvSpPr>
      <xdr:spPr>
        <a:xfrm>
          <a:off x="5095875" y="0"/>
          <a:ext cx="466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17"/>
        <xdr:cNvSpPr>
          <a:spLocks/>
        </xdr:cNvSpPr>
      </xdr:nvSpPr>
      <xdr:spPr>
        <a:xfrm flipV="1">
          <a:off x="5095875" y="0"/>
          <a:ext cx="466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26"/>
        <xdr:cNvSpPr>
          <a:spLocks/>
        </xdr:cNvSpPr>
      </xdr:nvSpPr>
      <xdr:spPr>
        <a:xfrm>
          <a:off x="5086350" y="0"/>
          <a:ext cx="467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27"/>
        <xdr:cNvSpPr>
          <a:spLocks/>
        </xdr:cNvSpPr>
      </xdr:nvSpPr>
      <xdr:spPr>
        <a:xfrm>
          <a:off x="5095875" y="0"/>
          <a:ext cx="466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28"/>
        <xdr:cNvSpPr>
          <a:spLocks/>
        </xdr:cNvSpPr>
      </xdr:nvSpPr>
      <xdr:spPr>
        <a:xfrm flipV="1">
          <a:off x="5095875" y="0"/>
          <a:ext cx="466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" name="Line 38"/>
        <xdr:cNvSpPr>
          <a:spLocks/>
        </xdr:cNvSpPr>
      </xdr:nvSpPr>
      <xdr:spPr>
        <a:xfrm>
          <a:off x="5086350" y="0"/>
          <a:ext cx="467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" name="Line 39"/>
        <xdr:cNvSpPr>
          <a:spLocks/>
        </xdr:cNvSpPr>
      </xdr:nvSpPr>
      <xdr:spPr>
        <a:xfrm>
          <a:off x="5095875" y="0"/>
          <a:ext cx="466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40"/>
        <xdr:cNvSpPr>
          <a:spLocks/>
        </xdr:cNvSpPr>
      </xdr:nvSpPr>
      <xdr:spPr>
        <a:xfrm flipV="1">
          <a:off x="5095875" y="0"/>
          <a:ext cx="466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0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31.8515625" style="0" bestFit="1" customWidth="1"/>
    <col min="3" max="3" width="39.28125" style="0" bestFit="1" customWidth="1"/>
  </cols>
  <sheetData>
    <row r="2" spans="1:3" ht="15.75">
      <c r="A2" s="450" t="s">
        <v>254</v>
      </c>
      <c r="B2" s="450"/>
      <c r="C2" s="450"/>
    </row>
    <row r="4" spans="1:3" ht="12.75">
      <c r="A4" s="161" t="s">
        <v>181</v>
      </c>
      <c r="B4" s="162"/>
      <c r="C4" s="255" t="s">
        <v>249</v>
      </c>
    </row>
    <row r="5" spans="1:3" ht="12.75">
      <c r="A5" s="161"/>
      <c r="B5" s="162"/>
      <c r="C5" s="162"/>
    </row>
    <row r="6" spans="1:3" ht="12.75">
      <c r="A6" s="161" t="s">
        <v>185</v>
      </c>
      <c r="B6" s="162"/>
      <c r="C6" s="162" t="str">
        <f>"за 2019 г."</f>
        <v>за 2019 г.</v>
      </c>
    </row>
    <row r="7" spans="1:3" ht="12.75">
      <c r="A7" s="161"/>
      <c r="B7" s="162"/>
      <c r="C7" s="162"/>
    </row>
    <row r="8" spans="1:3" ht="12.75">
      <c r="A8" s="161" t="s">
        <v>182</v>
      </c>
      <c r="B8" s="162"/>
      <c r="C8" s="162" t="str">
        <f>"към 31.12.2019г."</f>
        <v>към 31.12.2019г.</v>
      </c>
    </row>
    <row r="9" spans="1:8" ht="12.75">
      <c r="A9" s="161"/>
      <c r="B9" s="162"/>
      <c r="C9" s="162"/>
      <c r="G9" s="82"/>
      <c r="H9" s="82"/>
    </row>
    <row r="10" spans="1:8" ht="12.75">
      <c r="A10" s="161" t="s">
        <v>183</v>
      </c>
      <c r="B10" s="162"/>
      <c r="C10" s="163" t="str">
        <f>" за периода от 01.1.2019 г. до 31.12.2019 г."</f>
        <v> за периода от 01.1.2019 г. до 31.12.2019 г.</v>
      </c>
      <c r="G10" s="82"/>
      <c r="H10" s="82"/>
    </row>
    <row r="11" spans="1:8" ht="12.75">
      <c r="A11" s="161"/>
      <c r="B11" s="162"/>
      <c r="C11" s="162"/>
      <c r="G11" s="82"/>
      <c r="H11" s="82"/>
    </row>
    <row r="12" spans="1:3" ht="12.75">
      <c r="A12" s="161" t="s">
        <v>184</v>
      </c>
      <c r="B12" s="162"/>
      <c r="C12" s="162" t="str">
        <f>"Дата:30.03.2020г."</f>
        <v>Дата:30.03.2020г.</v>
      </c>
    </row>
    <row r="13" spans="1:3" ht="12.75">
      <c r="A13" s="161"/>
      <c r="B13" s="162"/>
      <c r="C13" s="162"/>
    </row>
    <row r="14" spans="1:3" ht="12.75">
      <c r="A14" s="161" t="s">
        <v>89</v>
      </c>
      <c r="B14" s="162"/>
      <c r="C14" s="255" t="s">
        <v>203</v>
      </c>
    </row>
    <row r="15" spans="1:3" ht="12.75">
      <c r="A15" s="161"/>
      <c r="B15" s="162"/>
      <c r="C15" s="162"/>
    </row>
    <row r="16" spans="1:3" ht="12.75">
      <c r="A16" s="161" t="s">
        <v>108</v>
      </c>
      <c r="B16" s="162"/>
      <c r="C16" s="307" t="s">
        <v>250</v>
      </c>
    </row>
    <row r="17" spans="1:3" ht="12.75">
      <c r="A17" s="164"/>
      <c r="B17" s="164"/>
      <c r="C17" s="164"/>
    </row>
    <row r="18" spans="1:3" ht="12.75">
      <c r="A18" s="161"/>
      <c r="B18" s="164"/>
      <c r="C18" s="255"/>
    </row>
    <row r="19" spans="1:3" ht="12.75">
      <c r="A19" s="161"/>
      <c r="B19" s="164"/>
      <c r="C19" s="164"/>
    </row>
    <row r="20" spans="1:3" ht="12.75">
      <c r="A20" s="161"/>
      <c r="B20" s="164"/>
      <c r="C20" s="164"/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P119"/>
  <sheetViews>
    <sheetView zoomScalePageLayoutView="0" workbookViewId="0" topLeftCell="A13">
      <selection activeCell="H20" sqref="H20"/>
    </sheetView>
  </sheetViews>
  <sheetFormatPr defaultColWidth="9.140625" defaultRowHeight="12.75"/>
  <cols>
    <col min="1" max="1" width="3.28125" style="13" customWidth="1"/>
    <col min="2" max="2" width="53.421875" style="13" customWidth="1"/>
    <col min="3" max="4" width="8.8515625" style="216" customWidth="1"/>
    <col min="5" max="5" width="0.71875" style="39" hidden="1" customWidth="1"/>
    <col min="6" max="6" width="53.421875" style="15" customWidth="1"/>
    <col min="7" max="8" width="9.28125" style="216" customWidth="1"/>
    <col min="9" max="9" width="15.8515625" style="13" customWidth="1"/>
    <col min="10" max="10" width="9.140625" style="13" customWidth="1"/>
    <col min="11" max="11" width="6.28125" style="13" customWidth="1"/>
    <col min="12" max="12" width="11.28125" style="13" customWidth="1"/>
    <col min="13" max="13" width="12.421875" style="13" customWidth="1"/>
    <col min="14" max="224" width="9.140625" style="13" customWidth="1"/>
    <col min="225" max="250" width="9.140625" style="40" customWidth="1"/>
    <col min="251" max="16384" width="9.140625" style="38" customWidth="1"/>
  </cols>
  <sheetData>
    <row r="1" spans="7:250" ht="21.75" customHeight="1">
      <c r="G1" s="221" t="s">
        <v>194</v>
      </c>
      <c r="HP1" s="40"/>
      <c r="IP1" s="38"/>
    </row>
    <row r="2" spans="2:250" ht="18" customHeight="1">
      <c r="B2" s="452" t="s">
        <v>7</v>
      </c>
      <c r="C2" s="452"/>
      <c r="D2" s="452"/>
      <c r="E2" s="452"/>
      <c r="F2" s="452"/>
      <c r="G2" s="452"/>
      <c r="H2" s="453"/>
      <c r="I2" s="15"/>
      <c r="HL2" s="40"/>
      <c r="HM2" s="40"/>
      <c r="HN2" s="40"/>
      <c r="HO2" s="40"/>
      <c r="HP2" s="40"/>
      <c r="IL2" s="38"/>
      <c r="IM2" s="38"/>
      <c r="IN2" s="38"/>
      <c r="IO2" s="38"/>
      <c r="IP2" s="38"/>
    </row>
    <row r="3" spans="2:250" ht="12.75" customHeight="1">
      <c r="B3" s="454" t="str">
        <f>'1. GENERAL'!$C$4</f>
        <v> на ЛЕТИЩЕ ГОРНА ОРЯХОВИЦА ЕООД</v>
      </c>
      <c r="C3" s="454"/>
      <c r="D3" s="454"/>
      <c r="E3" s="454"/>
      <c r="F3" s="454"/>
      <c r="G3" s="454"/>
      <c r="H3" s="455"/>
      <c r="I3" s="15"/>
      <c r="HL3" s="40"/>
      <c r="HM3" s="40"/>
      <c r="HN3" s="40"/>
      <c r="HO3" s="40"/>
      <c r="HP3" s="40"/>
      <c r="IL3" s="38"/>
      <c r="IM3" s="38"/>
      <c r="IN3" s="38"/>
      <c r="IO3" s="38"/>
      <c r="IP3" s="38"/>
    </row>
    <row r="4" spans="2:250" ht="12.75" customHeight="1">
      <c r="B4" s="456" t="str">
        <f>'1. GENERAL'!$C$10</f>
        <v> за периода от 01.1.2019 г. до 31.12.2019 г.</v>
      </c>
      <c r="C4" s="457"/>
      <c r="D4" s="457"/>
      <c r="E4" s="457"/>
      <c r="F4" s="457"/>
      <c r="G4" s="457"/>
      <c r="H4" s="457"/>
      <c r="HL4" s="40"/>
      <c r="HM4" s="40"/>
      <c r="HN4" s="40"/>
      <c r="HO4" s="40"/>
      <c r="HP4" s="40"/>
      <c r="IL4" s="38"/>
      <c r="IM4" s="38"/>
      <c r="IN4" s="38"/>
      <c r="IO4" s="38"/>
      <c r="IP4" s="38"/>
    </row>
    <row r="5" spans="3:250" ht="12.75" customHeight="1" thickBot="1">
      <c r="C5" s="217" t="s">
        <v>43</v>
      </c>
      <c r="HM5" s="40"/>
      <c r="HN5" s="40"/>
      <c r="HO5" s="40"/>
      <c r="HP5" s="40"/>
      <c r="IM5" s="38"/>
      <c r="IN5" s="38"/>
      <c r="IO5" s="38"/>
      <c r="IP5" s="38"/>
    </row>
    <row r="6" spans="2:8" s="361" customFormat="1" ht="12.75" customHeight="1" thickTop="1">
      <c r="B6" s="358"/>
      <c r="C6" s="458" t="s">
        <v>187</v>
      </c>
      <c r="D6" s="459"/>
      <c r="E6" s="359"/>
      <c r="F6" s="360"/>
      <c r="G6" s="460" t="s">
        <v>187</v>
      </c>
      <c r="H6" s="461"/>
    </row>
    <row r="7" spans="2:8" s="361" customFormat="1" ht="36.75" thickBot="1">
      <c r="B7" s="362" t="s">
        <v>90</v>
      </c>
      <c r="C7" s="363" t="s">
        <v>92</v>
      </c>
      <c r="D7" s="363" t="s">
        <v>107</v>
      </c>
      <c r="E7" s="364"/>
      <c r="F7" s="365" t="s">
        <v>91</v>
      </c>
      <c r="G7" s="366" t="s">
        <v>92</v>
      </c>
      <c r="H7" s="367" t="s">
        <v>107</v>
      </c>
    </row>
    <row r="8" spans="2:8" ht="12.75" customHeight="1" thickTop="1">
      <c r="B8" s="173" t="s">
        <v>93</v>
      </c>
      <c r="C8" s="218"/>
      <c r="D8" s="219"/>
      <c r="E8" s="174"/>
      <c r="F8" s="175" t="s">
        <v>94</v>
      </c>
      <c r="G8" s="222"/>
      <c r="H8" s="223"/>
    </row>
    <row r="9" spans="2:8" ht="24">
      <c r="B9" s="102" t="s">
        <v>95</v>
      </c>
      <c r="C9" s="197"/>
      <c r="D9" s="197"/>
      <c r="E9" s="84"/>
      <c r="F9" s="122" t="s">
        <v>96</v>
      </c>
      <c r="G9" s="224"/>
      <c r="H9" s="225"/>
    </row>
    <row r="10" spans="2:8" ht="24">
      <c r="B10" s="121" t="s">
        <v>97</v>
      </c>
      <c r="C10" s="237">
        <f>SUM(C11:C12)</f>
        <v>38</v>
      </c>
      <c r="D10" s="237">
        <f>SUM(D11:D12)</f>
        <v>42</v>
      </c>
      <c r="E10" s="87"/>
      <c r="F10" s="122" t="s">
        <v>218</v>
      </c>
      <c r="G10" s="198"/>
      <c r="H10" s="199"/>
    </row>
    <row r="11" spans="2:8" ht="12">
      <c r="B11" s="122" t="s">
        <v>98</v>
      </c>
      <c r="C11" s="197">
        <v>9</v>
      </c>
      <c r="D11" s="197">
        <v>7</v>
      </c>
      <c r="E11" s="88"/>
      <c r="F11" s="122" t="s">
        <v>219</v>
      </c>
      <c r="G11" s="198">
        <v>80</v>
      </c>
      <c r="H11" s="199">
        <v>82</v>
      </c>
    </row>
    <row r="12" spans="2:8" ht="12.75" customHeight="1">
      <c r="B12" s="122" t="s">
        <v>99</v>
      </c>
      <c r="C12" s="197">
        <v>29</v>
      </c>
      <c r="D12" s="197">
        <v>35</v>
      </c>
      <c r="E12" s="88"/>
      <c r="F12" s="122" t="s">
        <v>103</v>
      </c>
      <c r="G12" s="198"/>
      <c r="H12" s="199"/>
    </row>
    <row r="13" spans="2:8" ht="12">
      <c r="B13" s="122" t="s">
        <v>100</v>
      </c>
      <c r="C13" s="238">
        <f>SUM(C14:C15)</f>
        <v>50</v>
      </c>
      <c r="D13" s="238">
        <f>SUM(D14:D15)</f>
        <v>45</v>
      </c>
      <c r="E13" s="89"/>
      <c r="F13" s="176" t="s">
        <v>220</v>
      </c>
      <c r="G13" s="227">
        <v>80</v>
      </c>
      <c r="H13" s="228">
        <v>82</v>
      </c>
    </row>
    <row r="14" spans="2:8" ht="12">
      <c r="B14" s="122" t="s">
        <v>101</v>
      </c>
      <c r="C14" s="197">
        <v>40</v>
      </c>
      <c r="D14" s="197">
        <v>37</v>
      </c>
      <c r="E14" s="88"/>
      <c r="F14" s="103" t="s">
        <v>221</v>
      </c>
      <c r="G14" s="198"/>
      <c r="H14" s="199"/>
    </row>
    <row r="15" spans="2:8" ht="12.75" customHeight="1">
      <c r="B15" s="122" t="s">
        <v>102</v>
      </c>
      <c r="C15" s="197">
        <v>10</v>
      </c>
      <c r="D15" s="197">
        <v>8</v>
      </c>
      <c r="E15" s="88"/>
      <c r="F15" s="103" t="s">
        <v>176</v>
      </c>
      <c r="G15" s="198"/>
      <c r="H15" s="199"/>
    </row>
    <row r="16" spans="2:250" s="13" customFormat="1" ht="12">
      <c r="B16" s="103" t="s">
        <v>104</v>
      </c>
      <c r="C16" s="238">
        <v>6</v>
      </c>
      <c r="D16" s="238">
        <v>9</v>
      </c>
      <c r="E16" s="89"/>
      <c r="F16" s="176" t="s">
        <v>222</v>
      </c>
      <c r="G16" s="227"/>
      <c r="H16" s="228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</row>
    <row r="17" spans="2:250" s="13" customFormat="1" ht="24">
      <c r="B17" s="123" t="s">
        <v>228</v>
      </c>
      <c r="C17" s="239">
        <v>6</v>
      </c>
      <c r="D17" s="239">
        <v>9</v>
      </c>
      <c r="E17" s="42"/>
      <c r="F17" s="176" t="s">
        <v>112</v>
      </c>
      <c r="G17" s="229">
        <v>80</v>
      </c>
      <c r="H17" s="228">
        <v>82</v>
      </c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</row>
    <row r="18" spans="2:250" s="13" customFormat="1" ht="12">
      <c r="B18" s="122" t="s">
        <v>105</v>
      </c>
      <c r="C18" s="197">
        <v>6</v>
      </c>
      <c r="D18" s="197">
        <v>9</v>
      </c>
      <c r="E18" s="88"/>
      <c r="F18" s="122" t="s">
        <v>223</v>
      </c>
      <c r="G18" s="200">
        <v>26</v>
      </c>
      <c r="H18" s="201">
        <v>28</v>
      </c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</row>
    <row r="19" spans="2:250" s="13" customFormat="1" ht="24">
      <c r="B19" s="103" t="s">
        <v>106</v>
      </c>
      <c r="C19" s="197"/>
      <c r="D19" s="197">
        <v>0</v>
      </c>
      <c r="E19" s="85"/>
      <c r="F19" s="442" t="s">
        <v>252</v>
      </c>
      <c r="G19" s="440"/>
      <c r="H19" s="441">
        <v>2</v>
      </c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</row>
    <row r="20" spans="2:250" s="13" customFormat="1" ht="12">
      <c r="B20" s="103" t="s">
        <v>226</v>
      </c>
      <c r="C20" s="236">
        <v>12</v>
      </c>
      <c r="D20" s="236">
        <v>14</v>
      </c>
      <c r="E20" s="88"/>
      <c r="F20" s="443" t="s">
        <v>224</v>
      </c>
      <c r="G20" s="447">
        <v>80</v>
      </c>
      <c r="H20" s="256">
        <v>84</v>
      </c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</row>
    <row r="21" spans="2:250" s="13" customFormat="1" ht="12">
      <c r="B21" s="103" t="s">
        <v>253</v>
      </c>
      <c r="C21" s="236"/>
      <c r="D21" s="198">
        <v>1</v>
      </c>
      <c r="E21" s="42"/>
      <c r="F21" s="444"/>
      <c r="G21" s="448"/>
      <c r="H21" s="446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</row>
    <row r="22" spans="2:250" s="13" customFormat="1" ht="12">
      <c r="B22" s="176" t="s">
        <v>227</v>
      </c>
      <c r="C22" s="240">
        <f>C10+C13+C16+C20</f>
        <v>106</v>
      </c>
      <c r="D22" s="240">
        <f>D10+D13+D16+D20</f>
        <v>110</v>
      </c>
      <c r="E22" s="87"/>
      <c r="F22" s="121" t="s">
        <v>225</v>
      </c>
      <c r="G22" s="445">
        <v>26</v>
      </c>
      <c r="H22" s="449">
        <v>26</v>
      </c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</row>
    <row r="23" spans="2:250" s="13" customFormat="1" ht="12">
      <c r="B23" s="103" t="s">
        <v>229</v>
      </c>
      <c r="C23" s="238"/>
      <c r="D23" s="238"/>
      <c r="E23" s="86"/>
      <c r="F23" s="103" t="s">
        <v>238</v>
      </c>
      <c r="G23" s="357">
        <v>26</v>
      </c>
      <c r="H23" s="226">
        <v>26</v>
      </c>
      <c r="I23" s="15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</row>
    <row r="24" spans="2:250" s="13" customFormat="1" ht="12.75" customHeight="1">
      <c r="B24" s="103" t="s">
        <v>230</v>
      </c>
      <c r="C24" s="197"/>
      <c r="D24" s="197"/>
      <c r="E24" s="202"/>
      <c r="F24" s="114"/>
      <c r="G24" s="352"/>
      <c r="H24" s="354"/>
      <c r="I24" s="15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</row>
    <row r="25" spans="2:250" s="13" customFormat="1" ht="12.75" customHeight="1">
      <c r="B25" s="350" t="s">
        <v>231</v>
      </c>
      <c r="C25" s="220"/>
      <c r="D25" s="220">
        <v>0</v>
      </c>
      <c r="E25" s="41"/>
      <c r="F25" s="114"/>
      <c r="G25" s="352"/>
      <c r="H25" s="354"/>
      <c r="I25" s="15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</row>
    <row r="26" spans="2:250" s="13" customFormat="1" ht="12">
      <c r="B26" s="170" t="s">
        <v>111</v>
      </c>
      <c r="C26" s="241">
        <v>106</v>
      </c>
      <c r="D26" s="241">
        <v>110</v>
      </c>
      <c r="E26" s="86"/>
      <c r="F26" s="114"/>
      <c r="G26" s="352"/>
      <c r="H26" s="354"/>
      <c r="I26" s="15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</row>
    <row r="27" spans="2:250" s="13" customFormat="1" ht="15">
      <c r="B27" s="117" t="s">
        <v>232</v>
      </c>
      <c r="C27" s="203"/>
      <c r="D27" s="203"/>
      <c r="E27" s="202"/>
      <c r="F27" s="114"/>
      <c r="G27" s="352"/>
      <c r="H27" s="354"/>
      <c r="I27" s="15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</row>
    <row r="28" spans="2:250" s="13" customFormat="1" ht="12">
      <c r="B28" s="350" t="s">
        <v>233</v>
      </c>
      <c r="C28" s="256">
        <v>106</v>
      </c>
      <c r="D28" s="256">
        <v>110</v>
      </c>
      <c r="E28" s="89"/>
      <c r="F28" s="114"/>
      <c r="G28" s="352"/>
      <c r="H28" s="354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</row>
    <row r="29" spans="2:250" s="13" customFormat="1" ht="12">
      <c r="B29" s="124" t="s">
        <v>234</v>
      </c>
      <c r="C29" s="204"/>
      <c r="D29" s="204"/>
      <c r="E29" s="89"/>
      <c r="F29" s="114"/>
      <c r="G29" s="352"/>
      <c r="H29" s="354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</row>
    <row r="30" spans="2:250" s="13" customFormat="1" ht="12">
      <c r="B30" s="122" t="s">
        <v>235</v>
      </c>
      <c r="C30" s="237"/>
      <c r="D30" s="237"/>
      <c r="E30" s="89"/>
      <c r="F30" s="114"/>
      <c r="G30" s="352"/>
      <c r="H30" s="354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</row>
    <row r="31" spans="2:250" s="13" customFormat="1" ht="12">
      <c r="B31" s="106" t="s">
        <v>109</v>
      </c>
      <c r="C31" s="308"/>
      <c r="D31" s="308"/>
      <c r="E31" s="89"/>
      <c r="F31" s="114"/>
      <c r="G31" s="352"/>
      <c r="H31" s="354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</row>
    <row r="32" spans="2:250" s="13" customFormat="1" ht="14.25" customHeight="1">
      <c r="B32" s="122" t="s">
        <v>110</v>
      </c>
      <c r="C32" s="200"/>
      <c r="D32" s="200"/>
      <c r="E32" s="86"/>
      <c r="F32" s="114"/>
      <c r="G32" s="352"/>
      <c r="H32" s="354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</row>
    <row r="33" spans="2:8" s="37" customFormat="1" ht="12.75" customHeight="1" thickBot="1">
      <c r="B33" s="156" t="s">
        <v>236</v>
      </c>
      <c r="C33" s="242"/>
      <c r="D33" s="242"/>
      <c r="E33" s="177"/>
      <c r="F33" s="355"/>
      <c r="G33" s="353"/>
      <c r="H33" s="356"/>
    </row>
    <row r="34" spans="2:8" s="37" customFormat="1" ht="12.75" customHeight="1" thickBot="1" thickTop="1">
      <c r="B34" s="351" t="s">
        <v>237</v>
      </c>
      <c r="C34" s="243">
        <v>106</v>
      </c>
      <c r="D34" s="243">
        <v>110</v>
      </c>
      <c r="E34" s="39"/>
      <c r="F34" s="351" t="s">
        <v>239</v>
      </c>
      <c r="G34" s="230">
        <v>106</v>
      </c>
      <c r="H34" s="231">
        <v>110</v>
      </c>
    </row>
    <row r="35" spans="2:250" s="13" customFormat="1" ht="12.75" thickTop="1">
      <c r="B35" s="196"/>
      <c r="C35" s="244"/>
      <c r="D35" s="244"/>
      <c r="E35" s="39"/>
      <c r="F35" s="15"/>
      <c r="G35" s="216"/>
      <c r="H35" s="216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</row>
    <row r="36" spans="3:250" s="13" customFormat="1" ht="12.75">
      <c r="C36" s="216"/>
      <c r="D36" s="216"/>
      <c r="E36" s="43"/>
      <c r="F36" s="15"/>
      <c r="G36" s="216"/>
      <c r="H36" s="216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</row>
    <row r="37" spans="3:250" s="13" customFormat="1" ht="12.75">
      <c r="C37" s="216"/>
      <c r="D37" s="216"/>
      <c r="E37" s="39"/>
      <c r="F37" s="98"/>
      <c r="G37" s="214"/>
      <c r="H37" s="214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</row>
    <row r="38" spans="2:250" s="13" customFormat="1" ht="13.5">
      <c r="B38" s="311" t="str">
        <f>'1. GENERAL'!$C$12</f>
        <v>Дата:30.03.2020г.</v>
      </c>
      <c r="C38" s="462" t="s">
        <v>89</v>
      </c>
      <c r="D38" s="462"/>
      <c r="E38" s="310"/>
      <c r="F38" s="313" t="s">
        <v>108</v>
      </c>
      <c r="G38" s="312"/>
      <c r="H38" s="312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</row>
    <row r="39" spans="2:250" s="13" customFormat="1" ht="13.5">
      <c r="B39" s="311"/>
      <c r="C39" s="312"/>
      <c r="D39" s="312" t="str">
        <f>'1. GENERAL'!$C$14</f>
        <v>Десислава Трифонова</v>
      </c>
      <c r="E39" s="310"/>
      <c r="F39" s="315"/>
      <c r="G39" s="312" t="str">
        <f>'1. GENERAL'!$C$16</f>
        <v>Георги Данчев</v>
      </c>
      <c r="H39" s="309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</row>
    <row r="40" ht="12"/>
    <row r="41" ht="12"/>
    <row r="42" ht="12"/>
    <row r="43" spans="3:250" s="13" customFormat="1" ht="13.5">
      <c r="C43" s="451"/>
      <c r="D43" s="451"/>
      <c r="E43" s="451"/>
      <c r="F43" s="451"/>
      <c r="G43" s="216"/>
      <c r="H43" s="216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</row>
    <row r="44" spans="3:250" s="13" customFormat="1" ht="13.5">
      <c r="C44" s="312"/>
      <c r="D44" s="312"/>
      <c r="E44" s="314"/>
      <c r="F44" s="315"/>
      <c r="G44" s="216"/>
      <c r="H44" s="216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</row>
    <row r="45" spans="3:250" s="13" customFormat="1" ht="13.5">
      <c r="C45" s="451"/>
      <c r="D45" s="451"/>
      <c r="E45" s="451"/>
      <c r="F45" s="451"/>
      <c r="G45" s="216"/>
      <c r="H45" s="216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</row>
    <row r="46" spans="3:250" s="13" customFormat="1" ht="13.5">
      <c r="C46" s="312"/>
      <c r="D46" s="312"/>
      <c r="E46" s="314"/>
      <c r="F46" s="315"/>
      <c r="G46" s="216"/>
      <c r="H46" s="216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</row>
    <row r="47" spans="3:250" s="13" customFormat="1" ht="13.5">
      <c r="C47" s="399"/>
      <c r="D47" s="399"/>
      <c r="E47" s="314"/>
      <c r="F47" s="315"/>
      <c r="G47" s="216"/>
      <c r="H47" s="216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  <c r="IL47" s="40"/>
      <c r="IM47" s="40"/>
      <c r="IN47" s="40"/>
      <c r="IO47" s="40"/>
      <c r="IP47" s="40"/>
    </row>
    <row r="51" spans="2:4" ht="12.75">
      <c r="B51" s="38"/>
      <c r="C51" s="38"/>
      <c r="D51" s="38"/>
    </row>
    <row r="52" spans="2:4" ht="12.75">
      <c r="B52" s="38"/>
      <c r="C52" s="38"/>
      <c r="D52" s="38"/>
    </row>
    <row r="53" spans="2:4" ht="12.75">
      <c r="B53" s="38"/>
      <c r="C53" s="38"/>
      <c r="D53" s="38"/>
    </row>
    <row r="54" spans="2:4" ht="12.75">
      <c r="B54" s="38"/>
      <c r="C54" s="38"/>
      <c r="D54" s="38"/>
    </row>
    <row r="55" spans="2:4" ht="12.75">
      <c r="B55" s="38"/>
      <c r="C55" s="38"/>
      <c r="D55" s="38"/>
    </row>
    <row r="56" spans="2:5" ht="12.75">
      <c r="B56" s="38"/>
      <c r="C56" s="38"/>
      <c r="D56" s="38"/>
      <c r="E56" s="13"/>
    </row>
    <row r="57" spans="2:250" ht="12.75">
      <c r="B57" s="38"/>
      <c r="C57" s="38"/>
      <c r="D57" s="38"/>
      <c r="E57" s="13"/>
      <c r="F57" s="13"/>
      <c r="G57" s="211"/>
      <c r="H57" s="211"/>
      <c r="HJ57" s="40"/>
      <c r="HK57" s="40"/>
      <c r="HL57" s="40"/>
      <c r="HM57" s="40"/>
      <c r="HN57" s="40"/>
      <c r="HO57" s="40"/>
      <c r="HP57" s="40"/>
      <c r="IJ57" s="38"/>
      <c r="IK57" s="38"/>
      <c r="IL57" s="38"/>
      <c r="IM57" s="38"/>
      <c r="IN57" s="38"/>
      <c r="IO57" s="38"/>
      <c r="IP57" s="38"/>
    </row>
    <row r="58" spans="2:250" ht="12.75">
      <c r="B58" s="38"/>
      <c r="C58" s="38"/>
      <c r="D58" s="38"/>
      <c r="E58" s="13"/>
      <c r="F58" s="13"/>
      <c r="G58" s="211"/>
      <c r="H58" s="211"/>
      <c r="HJ58" s="40"/>
      <c r="HK58" s="40"/>
      <c r="HL58" s="40"/>
      <c r="HM58" s="40"/>
      <c r="HN58" s="40"/>
      <c r="HO58" s="40"/>
      <c r="HP58" s="40"/>
      <c r="IJ58" s="38"/>
      <c r="IK58" s="38"/>
      <c r="IL58" s="38"/>
      <c r="IM58" s="38"/>
      <c r="IN58" s="38"/>
      <c r="IO58" s="38"/>
      <c r="IP58" s="38"/>
    </row>
    <row r="59" spans="2:250" ht="12.75">
      <c r="B59" s="38"/>
      <c r="C59" s="38"/>
      <c r="D59" s="38"/>
      <c r="E59" s="13"/>
      <c r="F59" s="13"/>
      <c r="G59" s="211"/>
      <c r="H59" s="211"/>
      <c r="HJ59" s="40"/>
      <c r="HK59" s="40"/>
      <c r="HL59" s="40"/>
      <c r="HM59" s="40"/>
      <c r="HN59" s="40"/>
      <c r="HO59" s="40"/>
      <c r="HP59" s="40"/>
      <c r="IJ59" s="38"/>
      <c r="IK59" s="38"/>
      <c r="IL59" s="38"/>
      <c r="IM59" s="38"/>
      <c r="IN59" s="38"/>
      <c r="IO59" s="38"/>
      <c r="IP59" s="38"/>
    </row>
    <row r="60" spans="2:250" ht="12.75">
      <c r="B60" s="38"/>
      <c r="C60" s="38"/>
      <c r="D60" s="38"/>
      <c r="E60" s="13"/>
      <c r="F60" s="13"/>
      <c r="G60" s="211"/>
      <c r="H60" s="211"/>
      <c r="HJ60" s="40"/>
      <c r="HK60" s="40"/>
      <c r="HL60" s="40"/>
      <c r="HM60" s="40"/>
      <c r="HN60" s="40"/>
      <c r="HO60" s="40"/>
      <c r="HP60" s="40"/>
      <c r="IJ60" s="38"/>
      <c r="IK60" s="38"/>
      <c r="IL60" s="38"/>
      <c r="IM60" s="38"/>
      <c r="IN60" s="38"/>
      <c r="IO60" s="38"/>
      <c r="IP60" s="38"/>
    </row>
    <row r="61" spans="2:250" ht="12.75">
      <c r="B61" s="38"/>
      <c r="C61" s="38"/>
      <c r="D61" s="38"/>
      <c r="E61" s="13"/>
      <c r="F61" s="13"/>
      <c r="G61" s="211"/>
      <c r="H61" s="211"/>
      <c r="HJ61" s="40"/>
      <c r="HK61" s="40"/>
      <c r="HL61" s="40"/>
      <c r="HM61" s="40"/>
      <c r="HN61" s="40"/>
      <c r="HO61" s="40"/>
      <c r="HP61" s="40"/>
      <c r="IJ61" s="38"/>
      <c r="IK61" s="38"/>
      <c r="IL61" s="38"/>
      <c r="IM61" s="38"/>
      <c r="IN61" s="38"/>
      <c r="IO61" s="38"/>
      <c r="IP61" s="38"/>
    </row>
    <row r="62" spans="2:250" ht="12.75">
      <c r="B62" s="38"/>
      <c r="C62" s="38"/>
      <c r="D62" s="38"/>
      <c r="E62" s="13"/>
      <c r="F62" s="13"/>
      <c r="G62" s="211"/>
      <c r="H62" s="211"/>
      <c r="HJ62" s="40"/>
      <c r="HK62" s="40"/>
      <c r="HL62" s="40"/>
      <c r="HM62" s="40"/>
      <c r="HN62" s="40"/>
      <c r="HO62" s="40"/>
      <c r="HP62" s="40"/>
      <c r="IJ62" s="38"/>
      <c r="IK62" s="38"/>
      <c r="IL62" s="38"/>
      <c r="IM62" s="38"/>
      <c r="IN62" s="38"/>
      <c r="IO62" s="38"/>
      <c r="IP62" s="38"/>
    </row>
    <row r="63" spans="2:250" ht="12.75">
      <c r="B63" s="38"/>
      <c r="C63" s="38"/>
      <c r="D63" s="38"/>
      <c r="E63" s="13"/>
      <c r="F63" s="13"/>
      <c r="G63" s="211"/>
      <c r="H63" s="211"/>
      <c r="HJ63" s="40"/>
      <c r="HK63" s="40"/>
      <c r="HL63" s="40"/>
      <c r="HM63" s="40"/>
      <c r="HN63" s="40"/>
      <c r="HO63" s="40"/>
      <c r="HP63" s="40"/>
      <c r="IJ63" s="38"/>
      <c r="IK63" s="38"/>
      <c r="IL63" s="38"/>
      <c r="IM63" s="38"/>
      <c r="IN63" s="38"/>
      <c r="IO63" s="38"/>
      <c r="IP63" s="38"/>
    </row>
    <row r="64" spans="3:250" ht="12.75">
      <c r="C64" s="211"/>
      <c r="D64" s="211"/>
      <c r="E64" s="13"/>
      <c r="F64" s="13"/>
      <c r="G64" s="211"/>
      <c r="H64" s="211"/>
      <c r="HJ64" s="40"/>
      <c r="HK64" s="40"/>
      <c r="HL64" s="40"/>
      <c r="HM64" s="40"/>
      <c r="HN64" s="40"/>
      <c r="HO64" s="40"/>
      <c r="HP64" s="40"/>
      <c r="IJ64" s="38"/>
      <c r="IK64" s="38"/>
      <c r="IL64" s="38"/>
      <c r="IM64" s="38"/>
      <c r="IN64" s="38"/>
      <c r="IO64" s="38"/>
      <c r="IP64" s="38"/>
    </row>
    <row r="65" spans="3:250" ht="12.75">
      <c r="C65" s="211"/>
      <c r="D65" s="211"/>
      <c r="E65" s="13"/>
      <c r="F65" s="13"/>
      <c r="G65" s="211"/>
      <c r="H65" s="211"/>
      <c r="HJ65" s="40"/>
      <c r="HK65" s="40"/>
      <c r="HL65" s="40"/>
      <c r="HM65" s="40"/>
      <c r="HN65" s="40"/>
      <c r="HO65" s="40"/>
      <c r="HP65" s="40"/>
      <c r="IJ65" s="38"/>
      <c r="IK65" s="38"/>
      <c r="IL65" s="38"/>
      <c r="IM65" s="38"/>
      <c r="IN65" s="38"/>
      <c r="IO65" s="38"/>
      <c r="IP65" s="38"/>
    </row>
    <row r="66" spans="3:250" ht="12.75">
      <c r="C66" s="211"/>
      <c r="D66" s="211"/>
      <c r="E66" s="13"/>
      <c r="F66" s="13"/>
      <c r="G66" s="211"/>
      <c r="H66" s="211"/>
      <c r="HJ66" s="40"/>
      <c r="HK66" s="40"/>
      <c r="HL66" s="40"/>
      <c r="HM66" s="40"/>
      <c r="HN66" s="40"/>
      <c r="HO66" s="40"/>
      <c r="HP66" s="40"/>
      <c r="IJ66" s="38"/>
      <c r="IK66" s="38"/>
      <c r="IL66" s="38"/>
      <c r="IM66" s="38"/>
      <c r="IN66" s="38"/>
      <c r="IO66" s="38"/>
      <c r="IP66" s="38"/>
    </row>
    <row r="67" spans="3:250" ht="12.75">
      <c r="C67" s="211"/>
      <c r="D67" s="211"/>
      <c r="E67" s="13"/>
      <c r="F67" s="13"/>
      <c r="G67" s="211"/>
      <c r="H67" s="211"/>
      <c r="HJ67" s="40"/>
      <c r="HK67" s="40"/>
      <c r="HL67" s="40"/>
      <c r="HM67" s="40"/>
      <c r="HN67" s="40"/>
      <c r="HO67" s="40"/>
      <c r="HP67" s="40"/>
      <c r="IJ67" s="38"/>
      <c r="IK67" s="38"/>
      <c r="IL67" s="38"/>
      <c r="IM67" s="38"/>
      <c r="IN67" s="38"/>
      <c r="IO67" s="38"/>
      <c r="IP67" s="38"/>
    </row>
    <row r="68" spans="3:250" ht="12.75">
      <c r="C68" s="211"/>
      <c r="D68" s="211"/>
      <c r="E68" s="13"/>
      <c r="F68" s="13"/>
      <c r="G68" s="211"/>
      <c r="H68" s="211"/>
      <c r="HJ68" s="40"/>
      <c r="HK68" s="40"/>
      <c r="HL68" s="40"/>
      <c r="HM68" s="40"/>
      <c r="HN68" s="40"/>
      <c r="HO68" s="40"/>
      <c r="HP68" s="40"/>
      <c r="IJ68" s="38"/>
      <c r="IK68" s="38"/>
      <c r="IL68" s="38"/>
      <c r="IM68" s="38"/>
      <c r="IN68" s="38"/>
      <c r="IO68" s="38"/>
      <c r="IP68" s="38"/>
    </row>
    <row r="69" spans="3:250" ht="12.75">
      <c r="C69" s="211"/>
      <c r="D69" s="211"/>
      <c r="E69" s="13"/>
      <c r="F69" s="13"/>
      <c r="G69" s="211"/>
      <c r="H69" s="211"/>
      <c r="HJ69" s="40"/>
      <c r="HK69" s="40"/>
      <c r="HL69" s="40"/>
      <c r="HM69" s="40"/>
      <c r="HN69" s="40"/>
      <c r="HO69" s="40"/>
      <c r="HP69" s="40"/>
      <c r="IJ69" s="38"/>
      <c r="IK69" s="38"/>
      <c r="IL69" s="38"/>
      <c r="IM69" s="38"/>
      <c r="IN69" s="38"/>
      <c r="IO69" s="38"/>
      <c r="IP69" s="38"/>
    </row>
    <row r="70" spans="3:250" ht="12.75">
      <c r="C70" s="211"/>
      <c r="D70" s="211"/>
      <c r="E70" s="13"/>
      <c r="F70" s="13"/>
      <c r="G70" s="211"/>
      <c r="H70" s="211"/>
      <c r="HJ70" s="40"/>
      <c r="HK70" s="40"/>
      <c r="HL70" s="40"/>
      <c r="HM70" s="40"/>
      <c r="HN70" s="40"/>
      <c r="HO70" s="40"/>
      <c r="HP70" s="40"/>
      <c r="IJ70" s="38"/>
      <c r="IK70" s="38"/>
      <c r="IL70" s="38"/>
      <c r="IM70" s="38"/>
      <c r="IN70" s="38"/>
      <c r="IO70" s="38"/>
      <c r="IP70" s="38"/>
    </row>
    <row r="71" spans="3:250" ht="12.75">
      <c r="C71" s="211"/>
      <c r="D71" s="211"/>
      <c r="E71" s="13"/>
      <c r="F71" s="13"/>
      <c r="G71" s="211"/>
      <c r="H71" s="211"/>
      <c r="HJ71" s="40"/>
      <c r="HK71" s="40"/>
      <c r="HL71" s="40"/>
      <c r="HM71" s="40"/>
      <c r="HN71" s="40"/>
      <c r="HO71" s="40"/>
      <c r="HP71" s="40"/>
      <c r="IJ71" s="38"/>
      <c r="IK71" s="38"/>
      <c r="IL71" s="38"/>
      <c r="IM71" s="38"/>
      <c r="IN71" s="38"/>
      <c r="IO71" s="38"/>
      <c r="IP71" s="38"/>
    </row>
    <row r="72" spans="3:250" ht="12.75">
      <c r="C72" s="211"/>
      <c r="D72" s="211"/>
      <c r="E72" s="13"/>
      <c r="F72" s="13"/>
      <c r="G72" s="211"/>
      <c r="H72" s="211"/>
      <c r="HJ72" s="40"/>
      <c r="HK72" s="40"/>
      <c r="HL72" s="40"/>
      <c r="HM72" s="40"/>
      <c r="HN72" s="40"/>
      <c r="HO72" s="40"/>
      <c r="HP72" s="40"/>
      <c r="IJ72" s="38"/>
      <c r="IK72" s="38"/>
      <c r="IL72" s="38"/>
      <c r="IM72" s="38"/>
      <c r="IN72" s="38"/>
      <c r="IO72" s="38"/>
      <c r="IP72" s="38"/>
    </row>
    <row r="73" spans="3:250" ht="12.75">
      <c r="C73" s="211"/>
      <c r="D73" s="211"/>
      <c r="E73" s="13"/>
      <c r="F73" s="13"/>
      <c r="G73" s="211"/>
      <c r="H73" s="211"/>
      <c r="HJ73" s="40"/>
      <c r="HK73" s="40"/>
      <c r="HL73" s="40"/>
      <c r="HM73" s="40"/>
      <c r="HN73" s="40"/>
      <c r="HO73" s="40"/>
      <c r="HP73" s="40"/>
      <c r="IJ73" s="38"/>
      <c r="IK73" s="38"/>
      <c r="IL73" s="38"/>
      <c r="IM73" s="38"/>
      <c r="IN73" s="38"/>
      <c r="IO73" s="38"/>
      <c r="IP73" s="38"/>
    </row>
    <row r="74" spans="3:250" ht="12.75">
      <c r="C74" s="211"/>
      <c r="D74" s="211"/>
      <c r="E74" s="13"/>
      <c r="F74" s="13"/>
      <c r="G74" s="211"/>
      <c r="H74" s="211"/>
      <c r="HJ74" s="40"/>
      <c r="HK74" s="40"/>
      <c r="HL74" s="40"/>
      <c r="HM74" s="40"/>
      <c r="HN74" s="40"/>
      <c r="HO74" s="40"/>
      <c r="HP74" s="40"/>
      <c r="IJ74" s="38"/>
      <c r="IK74" s="38"/>
      <c r="IL74" s="38"/>
      <c r="IM74" s="38"/>
      <c r="IN74" s="38"/>
      <c r="IO74" s="38"/>
      <c r="IP74" s="38"/>
    </row>
    <row r="75" spans="3:250" ht="12.75">
      <c r="C75" s="211"/>
      <c r="D75" s="211"/>
      <c r="E75" s="13"/>
      <c r="F75" s="13"/>
      <c r="G75" s="211"/>
      <c r="H75" s="211"/>
      <c r="HJ75" s="40"/>
      <c r="HK75" s="40"/>
      <c r="HL75" s="40"/>
      <c r="HM75" s="40"/>
      <c r="HN75" s="40"/>
      <c r="HO75" s="40"/>
      <c r="HP75" s="40"/>
      <c r="IJ75" s="38"/>
      <c r="IK75" s="38"/>
      <c r="IL75" s="38"/>
      <c r="IM75" s="38"/>
      <c r="IN75" s="38"/>
      <c r="IO75" s="38"/>
      <c r="IP75" s="38"/>
    </row>
    <row r="76" spans="3:250" ht="12.75">
      <c r="C76" s="211"/>
      <c r="D76" s="211"/>
      <c r="E76" s="13"/>
      <c r="F76" s="13"/>
      <c r="G76" s="211"/>
      <c r="H76" s="211"/>
      <c r="HJ76" s="40"/>
      <c r="HK76" s="40"/>
      <c r="HL76" s="40"/>
      <c r="HM76" s="40"/>
      <c r="HN76" s="40"/>
      <c r="HO76" s="40"/>
      <c r="HP76" s="40"/>
      <c r="IJ76" s="38"/>
      <c r="IK76" s="38"/>
      <c r="IL76" s="38"/>
      <c r="IM76" s="38"/>
      <c r="IN76" s="38"/>
      <c r="IO76" s="38"/>
      <c r="IP76" s="38"/>
    </row>
    <row r="77" spans="3:250" ht="12.75">
      <c r="C77" s="211"/>
      <c r="D77" s="211"/>
      <c r="E77" s="13"/>
      <c r="F77" s="13"/>
      <c r="G77" s="211"/>
      <c r="H77" s="211"/>
      <c r="HJ77" s="40"/>
      <c r="HK77" s="40"/>
      <c r="HL77" s="40"/>
      <c r="HM77" s="40"/>
      <c r="HN77" s="40"/>
      <c r="HO77" s="40"/>
      <c r="HP77" s="40"/>
      <c r="IJ77" s="38"/>
      <c r="IK77" s="38"/>
      <c r="IL77" s="38"/>
      <c r="IM77" s="38"/>
      <c r="IN77" s="38"/>
      <c r="IO77" s="38"/>
      <c r="IP77" s="38"/>
    </row>
    <row r="78" spans="3:250" ht="12.75">
      <c r="C78" s="211"/>
      <c r="D78" s="211"/>
      <c r="E78" s="13"/>
      <c r="F78" s="13"/>
      <c r="G78" s="211"/>
      <c r="H78" s="211"/>
      <c r="HJ78" s="40"/>
      <c r="HK78" s="40"/>
      <c r="HL78" s="40"/>
      <c r="HM78" s="40"/>
      <c r="HN78" s="40"/>
      <c r="HO78" s="40"/>
      <c r="HP78" s="40"/>
      <c r="IJ78" s="38"/>
      <c r="IK78" s="38"/>
      <c r="IL78" s="38"/>
      <c r="IM78" s="38"/>
      <c r="IN78" s="38"/>
      <c r="IO78" s="38"/>
      <c r="IP78" s="38"/>
    </row>
    <row r="79" spans="3:250" ht="12.75">
      <c r="C79" s="211"/>
      <c r="D79" s="211"/>
      <c r="E79" s="13"/>
      <c r="F79" s="13"/>
      <c r="G79" s="211"/>
      <c r="H79" s="211"/>
      <c r="HJ79" s="40"/>
      <c r="HK79" s="40"/>
      <c r="HL79" s="40"/>
      <c r="HM79" s="40"/>
      <c r="HN79" s="40"/>
      <c r="HO79" s="40"/>
      <c r="HP79" s="40"/>
      <c r="IJ79" s="38"/>
      <c r="IK79" s="38"/>
      <c r="IL79" s="38"/>
      <c r="IM79" s="38"/>
      <c r="IN79" s="38"/>
      <c r="IO79" s="38"/>
      <c r="IP79" s="38"/>
    </row>
    <row r="80" spans="3:250" ht="12.75">
      <c r="C80" s="211"/>
      <c r="D80" s="211"/>
      <c r="E80" s="13"/>
      <c r="F80" s="13"/>
      <c r="G80" s="211"/>
      <c r="H80" s="211"/>
      <c r="HJ80" s="40"/>
      <c r="HK80" s="40"/>
      <c r="HL80" s="40"/>
      <c r="HM80" s="40"/>
      <c r="HN80" s="40"/>
      <c r="HO80" s="40"/>
      <c r="HP80" s="40"/>
      <c r="IJ80" s="38"/>
      <c r="IK80" s="38"/>
      <c r="IL80" s="38"/>
      <c r="IM80" s="38"/>
      <c r="IN80" s="38"/>
      <c r="IO80" s="38"/>
      <c r="IP80" s="38"/>
    </row>
    <row r="81" spans="3:250" ht="12.75">
      <c r="C81" s="211"/>
      <c r="D81" s="211"/>
      <c r="E81" s="13"/>
      <c r="F81" s="13"/>
      <c r="G81" s="211"/>
      <c r="H81" s="211"/>
      <c r="HJ81" s="40"/>
      <c r="HK81" s="40"/>
      <c r="HL81" s="40"/>
      <c r="HM81" s="40"/>
      <c r="HN81" s="40"/>
      <c r="HO81" s="40"/>
      <c r="HP81" s="40"/>
      <c r="IJ81" s="38"/>
      <c r="IK81" s="38"/>
      <c r="IL81" s="38"/>
      <c r="IM81" s="38"/>
      <c r="IN81" s="38"/>
      <c r="IO81" s="38"/>
      <c r="IP81" s="38"/>
    </row>
    <row r="82" spans="3:250" ht="12.75">
      <c r="C82" s="211"/>
      <c r="D82" s="211"/>
      <c r="E82" s="13"/>
      <c r="F82" s="13"/>
      <c r="G82" s="211"/>
      <c r="H82" s="211"/>
      <c r="HJ82" s="40"/>
      <c r="HK82" s="40"/>
      <c r="HL82" s="40"/>
      <c r="HM82" s="40"/>
      <c r="HN82" s="40"/>
      <c r="HO82" s="40"/>
      <c r="HP82" s="40"/>
      <c r="IJ82" s="38"/>
      <c r="IK82" s="38"/>
      <c r="IL82" s="38"/>
      <c r="IM82" s="38"/>
      <c r="IN82" s="38"/>
      <c r="IO82" s="38"/>
      <c r="IP82" s="38"/>
    </row>
    <row r="83" spans="3:250" ht="12.75">
      <c r="C83" s="211"/>
      <c r="D83" s="211"/>
      <c r="E83" s="13"/>
      <c r="F83" s="13"/>
      <c r="G83" s="211"/>
      <c r="H83" s="211"/>
      <c r="HJ83" s="40"/>
      <c r="HK83" s="40"/>
      <c r="HL83" s="40"/>
      <c r="HM83" s="40"/>
      <c r="HN83" s="40"/>
      <c r="HO83" s="40"/>
      <c r="HP83" s="40"/>
      <c r="IJ83" s="38"/>
      <c r="IK83" s="38"/>
      <c r="IL83" s="38"/>
      <c r="IM83" s="38"/>
      <c r="IN83" s="38"/>
      <c r="IO83" s="38"/>
      <c r="IP83" s="38"/>
    </row>
    <row r="84" spans="3:250" ht="12.75">
      <c r="C84" s="211"/>
      <c r="D84" s="211"/>
      <c r="E84" s="13"/>
      <c r="F84" s="13"/>
      <c r="G84" s="211"/>
      <c r="H84" s="211"/>
      <c r="HJ84" s="40"/>
      <c r="HK84" s="40"/>
      <c r="HL84" s="40"/>
      <c r="HM84" s="40"/>
      <c r="HN84" s="40"/>
      <c r="HO84" s="40"/>
      <c r="HP84" s="40"/>
      <c r="IJ84" s="38"/>
      <c r="IK84" s="38"/>
      <c r="IL84" s="38"/>
      <c r="IM84" s="38"/>
      <c r="IN84" s="38"/>
      <c r="IO84" s="38"/>
      <c r="IP84" s="38"/>
    </row>
    <row r="85" spans="3:250" ht="12.75">
      <c r="C85" s="211"/>
      <c r="D85" s="211"/>
      <c r="E85" s="13"/>
      <c r="F85" s="13"/>
      <c r="G85" s="211"/>
      <c r="H85" s="211"/>
      <c r="HJ85" s="40"/>
      <c r="HK85" s="40"/>
      <c r="HL85" s="40"/>
      <c r="HM85" s="40"/>
      <c r="HN85" s="40"/>
      <c r="HO85" s="40"/>
      <c r="HP85" s="40"/>
      <c r="IJ85" s="38"/>
      <c r="IK85" s="38"/>
      <c r="IL85" s="38"/>
      <c r="IM85" s="38"/>
      <c r="IN85" s="38"/>
      <c r="IO85" s="38"/>
      <c r="IP85" s="38"/>
    </row>
    <row r="86" spans="3:250" ht="12.75">
      <c r="C86" s="211"/>
      <c r="D86" s="211"/>
      <c r="E86" s="13"/>
      <c r="F86" s="13"/>
      <c r="G86" s="211"/>
      <c r="H86" s="211"/>
      <c r="HJ86" s="40"/>
      <c r="HK86" s="40"/>
      <c r="HL86" s="40"/>
      <c r="HM86" s="40"/>
      <c r="HN86" s="40"/>
      <c r="HO86" s="40"/>
      <c r="HP86" s="40"/>
      <c r="IJ86" s="38"/>
      <c r="IK86" s="38"/>
      <c r="IL86" s="38"/>
      <c r="IM86" s="38"/>
      <c r="IN86" s="38"/>
      <c r="IO86" s="38"/>
      <c r="IP86" s="38"/>
    </row>
    <row r="87" spans="3:250" ht="12.75">
      <c r="C87" s="211"/>
      <c r="D87" s="211"/>
      <c r="E87" s="13"/>
      <c r="F87" s="13"/>
      <c r="G87" s="211"/>
      <c r="H87" s="211"/>
      <c r="HJ87" s="40"/>
      <c r="HK87" s="40"/>
      <c r="HL87" s="40"/>
      <c r="HM87" s="40"/>
      <c r="HN87" s="40"/>
      <c r="HO87" s="40"/>
      <c r="HP87" s="40"/>
      <c r="IJ87" s="38"/>
      <c r="IK87" s="38"/>
      <c r="IL87" s="38"/>
      <c r="IM87" s="38"/>
      <c r="IN87" s="38"/>
      <c r="IO87" s="38"/>
      <c r="IP87" s="38"/>
    </row>
    <row r="88" spans="3:250" ht="12.75">
      <c r="C88" s="211"/>
      <c r="D88" s="211"/>
      <c r="E88" s="13"/>
      <c r="F88" s="13"/>
      <c r="G88" s="211"/>
      <c r="H88" s="211"/>
      <c r="HJ88" s="40"/>
      <c r="HK88" s="40"/>
      <c r="HL88" s="40"/>
      <c r="HM88" s="40"/>
      <c r="HN88" s="40"/>
      <c r="HO88" s="40"/>
      <c r="HP88" s="40"/>
      <c r="IJ88" s="38"/>
      <c r="IK88" s="38"/>
      <c r="IL88" s="38"/>
      <c r="IM88" s="38"/>
      <c r="IN88" s="38"/>
      <c r="IO88" s="38"/>
      <c r="IP88" s="38"/>
    </row>
    <row r="89" spans="3:250" ht="12.75">
      <c r="C89" s="211"/>
      <c r="D89" s="211"/>
      <c r="E89" s="13"/>
      <c r="F89" s="13"/>
      <c r="G89" s="211"/>
      <c r="H89" s="211"/>
      <c r="HJ89" s="40"/>
      <c r="HK89" s="40"/>
      <c r="HL89" s="40"/>
      <c r="HM89" s="40"/>
      <c r="HN89" s="40"/>
      <c r="HO89" s="40"/>
      <c r="HP89" s="40"/>
      <c r="IJ89" s="38"/>
      <c r="IK89" s="38"/>
      <c r="IL89" s="38"/>
      <c r="IM89" s="38"/>
      <c r="IN89" s="38"/>
      <c r="IO89" s="38"/>
      <c r="IP89" s="38"/>
    </row>
    <row r="90" spans="3:250" ht="12.75">
      <c r="C90" s="211"/>
      <c r="D90" s="211"/>
      <c r="E90" s="13"/>
      <c r="F90" s="13"/>
      <c r="G90" s="211"/>
      <c r="H90" s="211"/>
      <c r="HJ90" s="40"/>
      <c r="HK90" s="40"/>
      <c r="HL90" s="40"/>
      <c r="HM90" s="40"/>
      <c r="HN90" s="40"/>
      <c r="HO90" s="40"/>
      <c r="HP90" s="40"/>
      <c r="IJ90" s="38"/>
      <c r="IK90" s="38"/>
      <c r="IL90" s="38"/>
      <c r="IM90" s="38"/>
      <c r="IN90" s="38"/>
      <c r="IO90" s="38"/>
      <c r="IP90" s="38"/>
    </row>
    <row r="91" spans="3:250" ht="12.75">
      <c r="C91" s="211"/>
      <c r="D91" s="211"/>
      <c r="E91" s="13"/>
      <c r="F91" s="13"/>
      <c r="G91" s="211"/>
      <c r="H91" s="211"/>
      <c r="HJ91" s="40"/>
      <c r="HK91" s="40"/>
      <c r="HL91" s="40"/>
      <c r="HM91" s="40"/>
      <c r="HN91" s="40"/>
      <c r="HO91" s="40"/>
      <c r="HP91" s="40"/>
      <c r="IJ91" s="38"/>
      <c r="IK91" s="38"/>
      <c r="IL91" s="38"/>
      <c r="IM91" s="38"/>
      <c r="IN91" s="38"/>
      <c r="IO91" s="38"/>
      <c r="IP91" s="38"/>
    </row>
    <row r="92" spans="3:250" ht="12.75">
      <c r="C92" s="211"/>
      <c r="D92" s="211"/>
      <c r="E92" s="13"/>
      <c r="F92" s="13"/>
      <c r="G92" s="211"/>
      <c r="H92" s="211"/>
      <c r="HJ92" s="40"/>
      <c r="HK92" s="40"/>
      <c r="HL92" s="40"/>
      <c r="HM92" s="40"/>
      <c r="HN92" s="40"/>
      <c r="HO92" s="40"/>
      <c r="HP92" s="40"/>
      <c r="IJ92" s="38"/>
      <c r="IK92" s="38"/>
      <c r="IL92" s="38"/>
      <c r="IM92" s="38"/>
      <c r="IN92" s="38"/>
      <c r="IO92" s="38"/>
      <c r="IP92" s="38"/>
    </row>
    <row r="93" spans="3:250" ht="12.75">
      <c r="C93" s="211"/>
      <c r="D93" s="211"/>
      <c r="E93" s="13"/>
      <c r="F93" s="13"/>
      <c r="G93" s="211"/>
      <c r="H93" s="211"/>
      <c r="HJ93" s="40"/>
      <c r="HK93" s="40"/>
      <c r="HL93" s="40"/>
      <c r="HM93" s="40"/>
      <c r="HN93" s="40"/>
      <c r="HO93" s="40"/>
      <c r="HP93" s="40"/>
      <c r="IJ93" s="38"/>
      <c r="IK93" s="38"/>
      <c r="IL93" s="38"/>
      <c r="IM93" s="38"/>
      <c r="IN93" s="38"/>
      <c r="IO93" s="38"/>
      <c r="IP93" s="38"/>
    </row>
    <row r="94" spans="3:250" ht="12.75">
      <c r="C94" s="211"/>
      <c r="D94" s="211"/>
      <c r="E94" s="13"/>
      <c r="F94" s="13"/>
      <c r="G94" s="211"/>
      <c r="H94" s="211"/>
      <c r="HJ94" s="40"/>
      <c r="HK94" s="40"/>
      <c r="HL94" s="40"/>
      <c r="HM94" s="40"/>
      <c r="HN94" s="40"/>
      <c r="HO94" s="40"/>
      <c r="HP94" s="40"/>
      <c r="IJ94" s="38"/>
      <c r="IK94" s="38"/>
      <c r="IL94" s="38"/>
      <c r="IM94" s="38"/>
      <c r="IN94" s="38"/>
      <c r="IO94" s="38"/>
      <c r="IP94" s="38"/>
    </row>
    <row r="95" spans="3:250" ht="12.75">
      <c r="C95" s="211"/>
      <c r="D95" s="211"/>
      <c r="E95" s="13"/>
      <c r="F95" s="13"/>
      <c r="G95" s="211"/>
      <c r="H95" s="211"/>
      <c r="HJ95" s="40"/>
      <c r="HK95" s="40"/>
      <c r="HL95" s="40"/>
      <c r="HM95" s="40"/>
      <c r="HN95" s="40"/>
      <c r="HO95" s="40"/>
      <c r="HP95" s="40"/>
      <c r="IJ95" s="38"/>
      <c r="IK95" s="38"/>
      <c r="IL95" s="38"/>
      <c r="IM95" s="38"/>
      <c r="IN95" s="38"/>
      <c r="IO95" s="38"/>
      <c r="IP95" s="38"/>
    </row>
    <row r="96" spans="3:250" ht="12.75">
      <c r="C96" s="211"/>
      <c r="D96" s="211"/>
      <c r="E96" s="13"/>
      <c r="F96" s="13"/>
      <c r="G96" s="211"/>
      <c r="H96" s="211"/>
      <c r="HJ96" s="40"/>
      <c r="HK96" s="40"/>
      <c r="HL96" s="40"/>
      <c r="HM96" s="40"/>
      <c r="HN96" s="40"/>
      <c r="HO96" s="40"/>
      <c r="HP96" s="40"/>
      <c r="IJ96" s="38"/>
      <c r="IK96" s="38"/>
      <c r="IL96" s="38"/>
      <c r="IM96" s="38"/>
      <c r="IN96" s="38"/>
      <c r="IO96" s="38"/>
      <c r="IP96" s="38"/>
    </row>
    <row r="97" spans="3:250" ht="12.75">
      <c r="C97" s="211"/>
      <c r="D97" s="211"/>
      <c r="E97" s="13"/>
      <c r="F97" s="13"/>
      <c r="G97" s="211"/>
      <c r="H97" s="211"/>
      <c r="HJ97" s="40"/>
      <c r="HK97" s="40"/>
      <c r="HL97" s="40"/>
      <c r="HM97" s="40"/>
      <c r="HN97" s="40"/>
      <c r="HO97" s="40"/>
      <c r="HP97" s="40"/>
      <c r="IJ97" s="38"/>
      <c r="IK97" s="38"/>
      <c r="IL97" s="38"/>
      <c r="IM97" s="38"/>
      <c r="IN97" s="38"/>
      <c r="IO97" s="38"/>
      <c r="IP97" s="38"/>
    </row>
    <row r="98" spans="3:250" ht="12.75">
      <c r="C98" s="211"/>
      <c r="D98" s="211"/>
      <c r="E98" s="13"/>
      <c r="F98" s="13"/>
      <c r="G98" s="211"/>
      <c r="H98" s="211"/>
      <c r="HJ98" s="40"/>
      <c r="HK98" s="40"/>
      <c r="HL98" s="40"/>
      <c r="HM98" s="40"/>
      <c r="HN98" s="40"/>
      <c r="HO98" s="40"/>
      <c r="HP98" s="40"/>
      <c r="IJ98" s="38"/>
      <c r="IK98" s="38"/>
      <c r="IL98" s="38"/>
      <c r="IM98" s="38"/>
      <c r="IN98" s="38"/>
      <c r="IO98" s="38"/>
      <c r="IP98" s="38"/>
    </row>
    <row r="99" spans="3:250" ht="12.75">
      <c r="C99" s="211"/>
      <c r="D99" s="211"/>
      <c r="E99" s="13"/>
      <c r="F99" s="13"/>
      <c r="G99" s="211"/>
      <c r="H99" s="211"/>
      <c r="HJ99" s="40"/>
      <c r="HK99" s="40"/>
      <c r="HL99" s="40"/>
      <c r="HM99" s="40"/>
      <c r="HN99" s="40"/>
      <c r="HO99" s="40"/>
      <c r="HP99" s="40"/>
      <c r="IJ99" s="38"/>
      <c r="IK99" s="38"/>
      <c r="IL99" s="38"/>
      <c r="IM99" s="38"/>
      <c r="IN99" s="38"/>
      <c r="IO99" s="38"/>
      <c r="IP99" s="38"/>
    </row>
    <row r="100" spans="3:250" ht="12.75">
      <c r="C100" s="211"/>
      <c r="D100" s="211"/>
      <c r="E100" s="13"/>
      <c r="F100" s="13"/>
      <c r="G100" s="211"/>
      <c r="H100" s="211"/>
      <c r="HJ100" s="40"/>
      <c r="HK100" s="40"/>
      <c r="HL100" s="40"/>
      <c r="HM100" s="40"/>
      <c r="HN100" s="40"/>
      <c r="HO100" s="40"/>
      <c r="HP100" s="40"/>
      <c r="IJ100" s="38"/>
      <c r="IK100" s="38"/>
      <c r="IL100" s="38"/>
      <c r="IM100" s="38"/>
      <c r="IN100" s="38"/>
      <c r="IO100" s="38"/>
      <c r="IP100" s="38"/>
    </row>
    <row r="101" spans="3:250" ht="12.75">
      <c r="C101" s="211"/>
      <c r="D101" s="211"/>
      <c r="E101" s="13"/>
      <c r="F101" s="13"/>
      <c r="G101" s="211"/>
      <c r="H101" s="211"/>
      <c r="HJ101" s="40"/>
      <c r="HK101" s="40"/>
      <c r="HL101" s="40"/>
      <c r="HM101" s="40"/>
      <c r="HN101" s="40"/>
      <c r="HO101" s="40"/>
      <c r="HP101" s="40"/>
      <c r="IJ101" s="38"/>
      <c r="IK101" s="38"/>
      <c r="IL101" s="38"/>
      <c r="IM101" s="38"/>
      <c r="IN101" s="38"/>
      <c r="IO101" s="38"/>
      <c r="IP101" s="38"/>
    </row>
    <row r="102" spans="3:250" ht="12.75">
      <c r="C102" s="211"/>
      <c r="D102" s="211"/>
      <c r="E102" s="13"/>
      <c r="F102" s="13"/>
      <c r="G102" s="211"/>
      <c r="H102" s="211"/>
      <c r="HJ102" s="40"/>
      <c r="HK102" s="40"/>
      <c r="HL102" s="40"/>
      <c r="HM102" s="40"/>
      <c r="HN102" s="40"/>
      <c r="HO102" s="40"/>
      <c r="HP102" s="40"/>
      <c r="IJ102" s="38"/>
      <c r="IK102" s="38"/>
      <c r="IL102" s="38"/>
      <c r="IM102" s="38"/>
      <c r="IN102" s="38"/>
      <c r="IO102" s="38"/>
      <c r="IP102" s="38"/>
    </row>
    <row r="103" spans="3:250" ht="12.75">
      <c r="C103" s="211"/>
      <c r="D103" s="211"/>
      <c r="E103" s="13"/>
      <c r="F103" s="13"/>
      <c r="G103" s="211"/>
      <c r="H103" s="211"/>
      <c r="HJ103" s="40"/>
      <c r="HK103" s="40"/>
      <c r="HL103" s="40"/>
      <c r="HM103" s="40"/>
      <c r="HN103" s="40"/>
      <c r="HO103" s="40"/>
      <c r="HP103" s="40"/>
      <c r="IJ103" s="38"/>
      <c r="IK103" s="38"/>
      <c r="IL103" s="38"/>
      <c r="IM103" s="38"/>
      <c r="IN103" s="38"/>
      <c r="IO103" s="38"/>
      <c r="IP103" s="38"/>
    </row>
    <row r="104" spans="3:250" ht="12.75">
      <c r="C104" s="211"/>
      <c r="D104" s="211"/>
      <c r="E104" s="13"/>
      <c r="F104" s="13"/>
      <c r="G104" s="211"/>
      <c r="H104" s="211"/>
      <c r="HJ104" s="40"/>
      <c r="HK104" s="40"/>
      <c r="HL104" s="40"/>
      <c r="HM104" s="40"/>
      <c r="HN104" s="40"/>
      <c r="HO104" s="40"/>
      <c r="HP104" s="40"/>
      <c r="IJ104" s="38"/>
      <c r="IK104" s="38"/>
      <c r="IL104" s="38"/>
      <c r="IM104" s="38"/>
      <c r="IN104" s="38"/>
      <c r="IO104" s="38"/>
      <c r="IP104" s="38"/>
    </row>
    <row r="105" spans="3:250" ht="12.75">
      <c r="C105" s="211"/>
      <c r="D105" s="211"/>
      <c r="E105" s="13"/>
      <c r="F105" s="13"/>
      <c r="G105" s="211"/>
      <c r="H105" s="211"/>
      <c r="HJ105" s="40"/>
      <c r="HK105" s="40"/>
      <c r="HL105" s="40"/>
      <c r="HM105" s="40"/>
      <c r="HN105" s="40"/>
      <c r="HO105" s="40"/>
      <c r="HP105" s="40"/>
      <c r="IJ105" s="38"/>
      <c r="IK105" s="38"/>
      <c r="IL105" s="38"/>
      <c r="IM105" s="38"/>
      <c r="IN105" s="38"/>
      <c r="IO105" s="38"/>
      <c r="IP105" s="38"/>
    </row>
    <row r="106" spans="3:250" ht="12.75">
      <c r="C106" s="211"/>
      <c r="D106" s="211"/>
      <c r="E106" s="13"/>
      <c r="F106" s="13"/>
      <c r="G106" s="211"/>
      <c r="H106" s="211"/>
      <c r="HJ106" s="40"/>
      <c r="HK106" s="40"/>
      <c r="HL106" s="40"/>
      <c r="HM106" s="40"/>
      <c r="HN106" s="40"/>
      <c r="HO106" s="40"/>
      <c r="HP106" s="40"/>
      <c r="IJ106" s="38"/>
      <c r="IK106" s="38"/>
      <c r="IL106" s="38"/>
      <c r="IM106" s="38"/>
      <c r="IN106" s="38"/>
      <c r="IO106" s="38"/>
      <c r="IP106" s="38"/>
    </row>
    <row r="107" spans="3:250" ht="12.75">
      <c r="C107" s="211"/>
      <c r="D107" s="211"/>
      <c r="E107" s="13"/>
      <c r="F107" s="13"/>
      <c r="G107" s="211"/>
      <c r="H107" s="211"/>
      <c r="HJ107" s="40"/>
      <c r="HK107" s="40"/>
      <c r="HL107" s="40"/>
      <c r="HM107" s="40"/>
      <c r="HN107" s="40"/>
      <c r="HO107" s="40"/>
      <c r="HP107" s="40"/>
      <c r="IJ107" s="38"/>
      <c r="IK107" s="38"/>
      <c r="IL107" s="38"/>
      <c r="IM107" s="38"/>
      <c r="IN107" s="38"/>
      <c r="IO107" s="38"/>
      <c r="IP107" s="38"/>
    </row>
    <row r="108" spans="3:250" ht="12.75">
      <c r="C108" s="211"/>
      <c r="D108" s="211"/>
      <c r="E108" s="13"/>
      <c r="F108" s="13"/>
      <c r="G108" s="211"/>
      <c r="H108" s="211"/>
      <c r="HJ108" s="40"/>
      <c r="HK108" s="40"/>
      <c r="HL108" s="40"/>
      <c r="HM108" s="40"/>
      <c r="HN108" s="40"/>
      <c r="HO108" s="40"/>
      <c r="HP108" s="40"/>
      <c r="IJ108" s="38"/>
      <c r="IK108" s="38"/>
      <c r="IL108" s="38"/>
      <c r="IM108" s="38"/>
      <c r="IN108" s="38"/>
      <c r="IO108" s="38"/>
      <c r="IP108" s="38"/>
    </row>
    <row r="109" spans="3:250" ht="12.75">
      <c r="C109" s="211"/>
      <c r="D109" s="211"/>
      <c r="E109" s="13"/>
      <c r="F109" s="13"/>
      <c r="G109" s="211"/>
      <c r="H109" s="211"/>
      <c r="HJ109" s="40"/>
      <c r="HK109" s="40"/>
      <c r="HL109" s="40"/>
      <c r="HM109" s="40"/>
      <c r="HN109" s="40"/>
      <c r="HO109" s="40"/>
      <c r="HP109" s="40"/>
      <c r="IJ109" s="38"/>
      <c r="IK109" s="38"/>
      <c r="IL109" s="38"/>
      <c r="IM109" s="38"/>
      <c r="IN109" s="38"/>
      <c r="IO109" s="38"/>
      <c r="IP109" s="38"/>
    </row>
    <row r="110" spans="3:250" ht="12.75">
      <c r="C110" s="211"/>
      <c r="D110" s="211"/>
      <c r="E110" s="13"/>
      <c r="F110" s="13"/>
      <c r="G110" s="211"/>
      <c r="H110" s="211"/>
      <c r="HJ110" s="40"/>
      <c r="HK110" s="40"/>
      <c r="HL110" s="40"/>
      <c r="HM110" s="40"/>
      <c r="HN110" s="40"/>
      <c r="HO110" s="40"/>
      <c r="HP110" s="40"/>
      <c r="IJ110" s="38"/>
      <c r="IK110" s="38"/>
      <c r="IL110" s="38"/>
      <c r="IM110" s="38"/>
      <c r="IN110" s="38"/>
      <c r="IO110" s="38"/>
      <c r="IP110" s="38"/>
    </row>
    <row r="111" spans="3:250" ht="12.75">
      <c r="C111" s="211"/>
      <c r="D111" s="211"/>
      <c r="E111" s="13"/>
      <c r="F111" s="13"/>
      <c r="G111" s="211"/>
      <c r="H111" s="211"/>
      <c r="HJ111" s="40"/>
      <c r="HK111" s="40"/>
      <c r="HL111" s="40"/>
      <c r="HM111" s="40"/>
      <c r="HN111" s="40"/>
      <c r="HO111" s="40"/>
      <c r="HP111" s="40"/>
      <c r="IJ111" s="38"/>
      <c r="IK111" s="38"/>
      <c r="IL111" s="38"/>
      <c r="IM111" s="38"/>
      <c r="IN111" s="38"/>
      <c r="IO111" s="38"/>
      <c r="IP111" s="38"/>
    </row>
    <row r="112" spans="3:250" ht="12.75">
      <c r="C112" s="211"/>
      <c r="D112" s="211"/>
      <c r="E112" s="13"/>
      <c r="F112" s="13"/>
      <c r="G112" s="211"/>
      <c r="H112" s="211"/>
      <c r="HJ112" s="40"/>
      <c r="HK112" s="40"/>
      <c r="HL112" s="40"/>
      <c r="HM112" s="40"/>
      <c r="HN112" s="40"/>
      <c r="HO112" s="40"/>
      <c r="HP112" s="40"/>
      <c r="IJ112" s="38"/>
      <c r="IK112" s="38"/>
      <c r="IL112" s="38"/>
      <c r="IM112" s="38"/>
      <c r="IN112" s="38"/>
      <c r="IO112" s="38"/>
      <c r="IP112" s="38"/>
    </row>
    <row r="113" spans="3:250" ht="12.75">
      <c r="C113" s="211"/>
      <c r="D113" s="211"/>
      <c r="E113" s="13"/>
      <c r="F113" s="13"/>
      <c r="G113" s="211"/>
      <c r="H113" s="211"/>
      <c r="HJ113" s="40"/>
      <c r="HK113" s="40"/>
      <c r="HL113" s="40"/>
      <c r="HM113" s="40"/>
      <c r="HN113" s="40"/>
      <c r="HO113" s="40"/>
      <c r="HP113" s="40"/>
      <c r="IJ113" s="38"/>
      <c r="IK113" s="38"/>
      <c r="IL113" s="38"/>
      <c r="IM113" s="38"/>
      <c r="IN113" s="38"/>
      <c r="IO113" s="38"/>
      <c r="IP113" s="38"/>
    </row>
    <row r="114" spans="3:250" ht="12.75">
      <c r="C114" s="211"/>
      <c r="D114" s="211"/>
      <c r="E114" s="13"/>
      <c r="F114" s="13"/>
      <c r="G114" s="211"/>
      <c r="H114" s="211"/>
      <c r="HJ114" s="40"/>
      <c r="HK114" s="40"/>
      <c r="HL114" s="40"/>
      <c r="HM114" s="40"/>
      <c r="HN114" s="40"/>
      <c r="HO114" s="40"/>
      <c r="HP114" s="40"/>
      <c r="IJ114" s="38"/>
      <c r="IK114" s="38"/>
      <c r="IL114" s="38"/>
      <c r="IM114" s="38"/>
      <c r="IN114" s="38"/>
      <c r="IO114" s="38"/>
      <c r="IP114" s="38"/>
    </row>
    <row r="115" spans="3:250" ht="12.75">
      <c r="C115" s="211"/>
      <c r="D115" s="211"/>
      <c r="E115" s="13"/>
      <c r="F115" s="13"/>
      <c r="G115" s="211"/>
      <c r="H115" s="211"/>
      <c r="HJ115" s="40"/>
      <c r="HK115" s="40"/>
      <c r="HL115" s="40"/>
      <c r="HM115" s="40"/>
      <c r="HN115" s="40"/>
      <c r="HO115" s="40"/>
      <c r="HP115" s="40"/>
      <c r="IJ115" s="38"/>
      <c r="IK115" s="38"/>
      <c r="IL115" s="38"/>
      <c r="IM115" s="38"/>
      <c r="IN115" s="38"/>
      <c r="IO115" s="38"/>
      <c r="IP115" s="38"/>
    </row>
    <row r="116" spans="3:250" ht="12.75">
      <c r="C116" s="211"/>
      <c r="D116" s="211"/>
      <c r="E116" s="13"/>
      <c r="F116" s="13"/>
      <c r="G116" s="211"/>
      <c r="H116" s="211"/>
      <c r="HJ116" s="40"/>
      <c r="HK116" s="40"/>
      <c r="HL116" s="40"/>
      <c r="HM116" s="40"/>
      <c r="HN116" s="40"/>
      <c r="HO116" s="40"/>
      <c r="HP116" s="40"/>
      <c r="IJ116" s="38"/>
      <c r="IK116" s="38"/>
      <c r="IL116" s="38"/>
      <c r="IM116" s="38"/>
      <c r="IN116" s="38"/>
      <c r="IO116" s="38"/>
      <c r="IP116" s="38"/>
    </row>
    <row r="117" spans="3:250" ht="12.75">
      <c r="C117" s="211"/>
      <c r="D117" s="211"/>
      <c r="E117" s="13"/>
      <c r="F117" s="13"/>
      <c r="G117" s="211"/>
      <c r="H117" s="211"/>
      <c r="HJ117" s="40"/>
      <c r="HK117" s="40"/>
      <c r="HL117" s="40"/>
      <c r="HM117" s="40"/>
      <c r="HN117" s="40"/>
      <c r="HO117" s="40"/>
      <c r="HP117" s="40"/>
      <c r="IJ117" s="38"/>
      <c r="IK117" s="38"/>
      <c r="IL117" s="38"/>
      <c r="IM117" s="38"/>
      <c r="IN117" s="38"/>
      <c r="IO117" s="38"/>
      <c r="IP117" s="38"/>
    </row>
    <row r="118" spans="3:250" ht="12.75">
      <c r="C118" s="211"/>
      <c r="D118" s="211"/>
      <c r="E118" s="13"/>
      <c r="F118" s="13"/>
      <c r="G118" s="211"/>
      <c r="H118" s="211"/>
      <c r="HJ118" s="40"/>
      <c r="HK118" s="40"/>
      <c r="HL118" s="40"/>
      <c r="HM118" s="40"/>
      <c r="HN118" s="40"/>
      <c r="HO118" s="40"/>
      <c r="HP118" s="40"/>
      <c r="IJ118" s="38"/>
      <c r="IK118" s="38"/>
      <c r="IL118" s="38"/>
      <c r="IM118" s="38"/>
      <c r="IN118" s="38"/>
      <c r="IO118" s="38"/>
      <c r="IP118" s="38"/>
    </row>
    <row r="119" spans="3:250" ht="12.75">
      <c r="C119" s="211"/>
      <c r="D119" s="211"/>
      <c r="F119" s="13"/>
      <c r="G119" s="211"/>
      <c r="H119" s="211"/>
      <c r="HJ119" s="40"/>
      <c r="HK119" s="40"/>
      <c r="HL119" s="40"/>
      <c r="HM119" s="40"/>
      <c r="HN119" s="40"/>
      <c r="HO119" s="40"/>
      <c r="HP119" s="40"/>
      <c r="IJ119" s="38"/>
      <c r="IK119" s="38"/>
      <c r="IL119" s="38"/>
      <c r="IM119" s="38"/>
      <c r="IN119" s="38"/>
      <c r="IO119" s="38"/>
      <c r="IP119" s="38"/>
    </row>
  </sheetData>
  <sheetProtection/>
  <mergeCells count="8">
    <mergeCell ref="C45:F45"/>
    <mergeCell ref="C43:F43"/>
    <mergeCell ref="B2:H2"/>
    <mergeCell ref="B3:H3"/>
    <mergeCell ref="B4:H4"/>
    <mergeCell ref="C6:D6"/>
    <mergeCell ref="G6:H6"/>
    <mergeCell ref="C38:D38"/>
  </mergeCells>
  <printOptions horizontalCentered="1" verticalCentered="1"/>
  <pageMargins left="0.1968503937007874" right="0.15748031496062992" top="0" bottom="0.1968503937007874" header="0.15748031496062992" footer="0.31496062992125984"/>
  <pageSetup fitToHeight="1" fitToWidth="1" horizontalDpi="300" verticalDpi="300" orientation="landscape" paperSize="9" scale="91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99"/>
  <sheetViews>
    <sheetView tabSelected="1" zoomScalePageLayoutView="0" workbookViewId="0" topLeftCell="B23">
      <selection activeCell="H40" sqref="H40"/>
    </sheetView>
  </sheetViews>
  <sheetFormatPr defaultColWidth="9.140625" defaultRowHeight="12.75"/>
  <cols>
    <col min="1" max="1" width="0" style="13" hidden="1" customWidth="1"/>
    <col min="2" max="2" width="6.140625" style="13" customWidth="1"/>
    <col min="3" max="3" width="53.421875" style="13" customWidth="1"/>
    <col min="4" max="5" width="12.00390625" style="211" customWidth="1"/>
    <col min="6" max="6" width="0.5625" style="14" hidden="1" customWidth="1"/>
    <col min="7" max="7" width="53.421875" style="13" customWidth="1"/>
    <col min="8" max="9" width="12.00390625" style="211" customWidth="1"/>
    <col min="10" max="10" width="7.57421875" style="13" customWidth="1"/>
    <col min="11" max="11" width="15.7109375" style="13" customWidth="1"/>
    <col min="12" max="244" width="9.140625" style="13" customWidth="1"/>
    <col min="245" max="254" width="9.140625" style="16" customWidth="1"/>
    <col min="255" max="16384" width="9.140625" style="38" customWidth="1"/>
  </cols>
  <sheetData>
    <row r="1" spans="1:13" ht="19.5" customHeight="1">
      <c r="A1" s="13" t="s">
        <v>41</v>
      </c>
      <c r="H1" s="210"/>
      <c r="K1" s="15"/>
      <c r="L1" s="15"/>
      <c r="M1" s="15"/>
    </row>
    <row r="2" spans="1:13" s="74" customFormat="1" ht="18.75" customHeight="1">
      <c r="A2" s="71"/>
      <c r="B2" s="71"/>
      <c r="C2" s="178" t="s">
        <v>180</v>
      </c>
      <c r="D2" s="212"/>
      <c r="E2" s="212"/>
      <c r="F2" s="72"/>
      <c r="G2" s="63"/>
      <c r="H2" s="212"/>
      <c r="I2" s="212"/>
      <c r="J2" s="71"/>
      <c r="K2" s="73"/>
      <c r="L2" s="73"/>
      <c r="M2" s="73"/>
    </row>
    <row r="3" spans="1:244" s="66" customFormat="1" ht="12.75" customHeight="1">
      <c r="A3" s="62"/>
      <c r="B3" s="62"/>
      <c r="C3" s="65" t="str">
        <f>'1. GENERAL'!$C$4</f>
        <v> на ЛЕТИЩЕ ГОРНА ОРЯХОВИЦА ЕООД</v>
      </c>
      <c r="D3" s="213"/>
      <c r="E3" s="213"/>
      <c r="F3" s="64"/>
      <c r="G3" s="65"/>
      <c r="H3" s="213"/>
      <c r="I3" s="213"/>
      <c r="J3" s="62"/>
      <c r="K3" s="67"/>
      <c r="L3" s="68"/>
      <c r="M3" s="68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</row>
    <row r="4" spans="1:244" s="66" customFormat="1" ht="12.75" customHeight="1">
      <c r="A4" s="62"/>
      <c r="B4" s="62"/>
      <c r="C4" s="65" t="str">
        <f>'1. GENERAL'!$C$8</f>
        <v>към 31.12.2019г.</v>
      </c>
      <c r="D4" s="213"/>
      <c r="E4" s="213"/>
      <c r="F4" s="64"/>
      <c r="G4" s="65"/>
      <c r="H4" s="213"/>
      <c r="I4" s="213"/>
      <c r="J4" s="62"/>
      <c r="K4" s="70"/>
      <c r="L4" s="68"/>
      <c r="M4" s="68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</row>
    <row r="5" spans="3:13" ht="12.75" customHeight="1" thickBot="1">
      <c r="C5" s="17" t="s">
        <v>42</v>
      </c>
      <c r="D5" s="258" t="s">
        <v>43</v>
      </c>
      <c r="I5" s="268" t="s">
        <v>44</v>
      </c>
      <c r="K5" s="18"/>
      <c r="L5" s="18"/>
      <c r="M5" s="15"/>
    </row>
    <row r="6" spans="3:13" s="361" customFormat="1" ht="12.75" thickTop="1">
      <c r="C6" s="358"/>
      <c r="D6" s="458" t="s">
        <v>187</v>
      </c>
      <c r="E6" s="459"/>
      <c r="F6" s="369"/>
      <c r="G6" s="358"/>
      <c r="H6" s="458" t="s">
        <v>187</v>
      </c>
      <c r="I6" s="461"/>
      <c r="K6" s="370"/>
      <c r="L6" s="371"/>
      <c r="M6" s="372"/>
    </row>
    <row r="7" spans="3:13" s="361" customFormat="1" ht="12">
      <c r="C7" s="99" t="s">
        <v>45</v>
      </c>
      <c r="D7" s="373" t="s">
        <v>46</v>
      </c>
      <c r="E7" s="374" t="s">
        <v>47</v>
      </c>
      <c r="F7" s="375"/>
      <c r="G7" s="99" t="s">
        <v>45</v>
      </c>
      <c r="H7" s="373" t="s">
        <v>46</v>
      </c>
      <c r="I7" s="376" t="s">
        <v>47</v>
      </c>
      <c r="K7" s="372"/>
      <c r="L7" s="371"/>
      <c r="M7" s="372"/>
    </row>
    <row r="8" spans="3:13" s="361" customFormat="1" ht="12.75" thickBot="1">
      <c r="C8" s="377"/>
      <c r="D8" s="378" t="s">
        <v>0</v>
      </c>
      <c r="E8" s="379" t="s">
        <v>0</v>
      </c>
      <c r="F8" s="380"/>
      <c r="G8" s="377"/>
      <c r="H8" s="378" t="s">
        <v>0</v>
      </c>
      <c r="I8" s="381" t="s">
        <v>0</v>
      </c>
      <c r="K8" s="372"/>
      <c r="L8" s="372"/>
      <c r="M8" s="372"/>
    </row>
    <row r="9" spans="3:13" ht="12.75" thickTop="1">
      <c r="C9" s="165" t="s">
        <v>48</v>
      </c>
      <c r="D9" s="259"/>
      <c r="E9" s="259"/>
      <c r="F9" s="109"/>
      <c r="G9" s="172" t="s">
        <v>49</v>
      </c>
      <c r="H9" s="232"/>
      <c r="I9" s="269"/>
      <c r="K9" s="15"/>
      <c r="L9" s="15"/>
      <c r="M9" s="15"/>
    </row>
    <row r="10" spans="3:9" ht="12">
      <c r="C10" s="165" t="s">
        <v>50</v>
      </c>
      <c r="D10" s="233"/>
      <c r="E10" s="233"/>
      <c r="F10" s="95"/>
      <c r="G10" s="110" t="s">
        <v>51</v>
      </c>
      <c r="H10" s="436">
        <v>50</v>
      </c>
      <c r="I10" s="437">
        <v>50</v>
      </c>
    </row>
    <row r="11" spans="3:9" ht="12">
      <c r="C11" s="101" t="s">
        <v>52</v>
      </c>
      <c r="D11" s="260"/>
      <c r="E11" s="261"/>
      <c r="F11" s="36"/>
      <c r="G11" s="207" t="s">
        <v>53</v>
      </c>
      <c r="H11" s="205">
        <v>0</v>
      </c>
      <c r="I11" s="206">
        <v>0</v>
      </c>
    </row>
    <row r="12" spans="1:244" s="16" customFormat="1" ht="12">
      <c r="A12" s="13"/>
      <c r="B12" s="13"/>
      <c r="C12" s="368" t="s">
        <v>57</v>
      </c>
      <c r="D12" s="262">
        <v>0</v>
      </c>
      <c r="E12" s="262">
        <v>0</v>
      </c>
      <c r="F12" s="25"/>
      <c r="G12" s="111" t="s">
        <v>54</v>
      </c>
      <c r="H12" s="205">
        <v>0</v>
      </c>
      <c r="I12" s="206">
        <v>0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</row>
    <row r="13" spans="1:244" s="16" customFormat="1" ht="12">
      <c r="A13" s="13"/>
      <c r="B13" s="13"/>
      <c r="C13" s="100" t="s">
        <v>58</v>
      </c>
      <c r="D13" s="50"/>
      <c r="E13" s="263"/>
      <c r="F13" s="90"/>
      <c r="G13" s="111" t="s">
        <v>55</v>
      </c>
      <c r="H13" s="48"/>
      <c r="I13" s="125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</row>
    <row r="14" spans="1:244" s="16" customFormat="1" ht="12">
      <c r="A14" s="13"/>
      <c r="B14" s="13"/>
      <c r="C14" s="104" t="s">
        <v>60</v>
      </c>
      <c r="D14" s="128">
        <v>4</v>
      </c>
      <c r="E14" s="128">
        <v>6</v>
      </c>
      <c r="F14" s="36"/>
      <c r="G14" s="112" t="s">
        <v>56</v>
      </c>
      <c r="H14" s="205">
        <v>5</v>
      </c>
      <c r="I14" s="206">
        <v>5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</row>
    <row r="15" spans="1:244" s="16" customFormat="1" ht="12">
      <c r="A15" s="13"/>
      <c r="B15" s="13"/>
      <c r="C15" s="105" t="s">
        <v>63</v>
      </c>
      <c r="D15" s="205">
        <v>4</v>
      </c>
      <c r="E15" s="205">
        <v>6</v>
      </c>
      <c r="F15" s="36"/>
      <c r="G15" s="102" t="s">
        <v>215</v>
      </c>
      <c r="H15" s="205">
        <v>198</v>
      </c>
      <c r="I15" s="206">
        <v>198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</row>
    <row r="16" spans="1:244" s="16" customFormat="1" ht="12">
      <c r="A16" s="13"/>
      <c r="B16" s="13"/>
      <c r="C16" s="103" t="s">
        <v>64</v>
      </c>
      <c r="D16" s="205">
        <v>27</v>
      </c>
      <c r="E16" s="205">
        <v>31</v>
      </c>
      <c r="F16" s="36"/>
      <c r="G16" s="382" t="s">
        <v>59</v>
      </c>
      <c r="H16" s="195">
        <v>203</v>
      </c>
      <c r="I16" s="194">
        <v>203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</row>
    <row r="17" spans="1:244" s="16" customFormat="1" ht="24">
      <c r="A17" s="13"/>
      <c r="B17" s="13"/>
      <c r="C17" s="106" t="s">
        <v>177</v>
      </c>
      <c r="D17" s="205">
        <v>0</v>
      </c>
      <c r="E17" s="205"/>
      <c r="F17" s="34"/>
      <c r="G17" s="113" t="s">
        <v>61</v>
      </c>
      <c r="H17" s="48">
        <v>-72</v>
      </c>
      <c r="I17" s="125">
        <v>-46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</row>
    <row r="18" spans="1:244" s="16" customFormat="1" ht="12">
      <c r="A18" s="13"/>
      <c r="B18" s="13"/>
      <c r="C18" s="368" t="s">
        <v>67</v>
      </c>
      <c r="D18" s="262">
        <f>SUM(D15:D16)</f>
        <v>31</v>
      </c>
      <c r="E18" s="262">
        <f>SUM(E15:E16)</f>
        <v>37</v>
      </c>
      <c r="F18" s="36"/>
      <c r="G18" s="382" t="s">
        <v>65</v>
      </c>
      <c r="H18" s="195">
        <v>-72</v>
      </c>
      <c r="I18" s="194">
        <v>-46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</row>
    <row r="19" spans="1:244" s="16" customFormat="1" ht="12">
      <c r="A19" s="13"/>
      <c r="B19" s="13"/>
      <c r="C19" s="100" t="s">
        <v>69</v>
      </c>
      <c r="D19" s="50"/>
      <c r="E19" s="50"/>
      <c r="F19" s="90"/>
      <c r="G19" s="115" t="s">
        <v>66</v>
      </c>
      <c r="H19" s="195">
        <v>-26</v>
      </c>
      <c r="I19" s="194">
        <v>-26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</row>
    <row r="20" spans="3:254" s="13" customFormat="1" ht="12">
      <c r="C20" s="368" t="s">
        <v>240</v>
      </c>
      <c r="D20" s="262">
        <v>0</v>
      </c>
      <c r="E20" s="262">
        <v>0</v>
      </c>
      <c r="F20" s="83"/>
      <c r="G20" s="382" t="s">
        <v>68</v>
      </c>
      <c r="H20" s="195">
        <v>155</v>
      </c>
      <c r="I20" s="194">
        <v>181</v>
      </c>
      <c r="IK20" s="16"/>
      <c r="IL20" s="16"/>
      <c r="IM20" s="16"/>
      <c r="IN20" s="16"/>
      <c r="IO20" s="16"/>
      <c r="IP20" s="16"/>
      <c r="IQ20" s="16"/>
      <c r="IR20" s="16"/>
      <c r="IS20" s="16"/>
      <c r="IT20" s="16"/>
    </row>
    <row r="21" spans="3:254" s="13" customFormat="1" ht="12">
      <c r="C21" s="431" t="s">
        <v>74</v>
      </c>
      <c r="D21" s="434"/>
      <c r="E21" s="434"/>
      <c r="F21" s="91"/>
      <c r="G21" s="171" t="s">
        <v>70</v>
      </c>
      <c r="H21" s="234">
        <v>6</v>
      </c>
      <c r="I21" s="270">
        <v>6</v>
      </c>
      <c r="IK21" s="16"/>
      <c r="IL21" s="16"/>
      <c r="IM21" s="16"/>
      <c r="IN21" s="16"/>
      <c r="IO21" s="16"/>
      <c r="IP21" s="16"/>
      <c r="IQ21" s="16"/>
      <c r="IR21" s="16"/>
      <c r="IS21" s="16"/>
      <c r="IT21" s="16"/>
    </row>
    <row r="22" spans="3:254" s="13" customFormat="1" ht="12">
      <c r="C22" s="432"/>
      <c r="D22" s="435"/>
      <c r="E22" s="261"/>
      <c r="F22" s="90"/>
      <c r="G22" s="382" t="s">
        <v>71</v>
      </c>
      <c r="H22" s="195">
        <v>6</v>
      </c>
      <c r="I22" s="194">
        <v>6</v>
      </c>
      <c r="IK22" s="16"/>
      <c r="IL22" s="16"/>
      <c r="IM22" s="16"/>
      <c r="IN22" s="16"/>
      <c r="IO22" s="16"/>
      <c r="IP22" s="16"/>
      <c r="IQ22" s="16"/>
      <c r="IR22" s="16"/>
      <c r="IS22" s="16"/>
      <c r="IT22" s="16"/>
    </row>
    <row r="23" spans="3:254" s="13" customFormat="1" ht="12">
      <c r="C23" s="433" t="s">
        <v>71</v>
      </c>
      <c r="D23" s="262">
        <v>31</v>
      </c>
      <c r="E23" s="262">
        <v>37</v>
      </c>
      <c r="F23" s="36"/>
      <c r="G23" s="115" t="s">
        <v>72</v>
      </c>
      <c r="H23" s="48"/>
      <c r="I23" s="125"/>
      <c r="IK23" s="16"/>
      <c r="IL23" s="16"/>
      <c r="IM23" s="16"/>
      <c r="IN23" s="16"/>
      <c r="IO23" s="16"/>
      <c r="IP23" s="16"/>
      <c r="IQ23" s="16"/>
      <c r="IR23" s="16"/>
      <c r="IS23" s="16"/>
      <c r="IT23" s="16"/>
    </row>
    <row r="24" spans="3:254" s="13" customFormat="1" ht="12">
      <c r="C24" s="170" t="s">
        <v>76</v>
      </c>
      <c r="D24" s="232"/>
      <c r="E24" s="232"/>
      <c r="F24" s="36"/>
      <c r="G24" s="116" t="s">
        <v>216</v>
      </c>
      <c r="H24" s="195"/>
      <c r="I24" s="194">
        <v>0</v>
      </c>
      <c r="IK24" s="16"/>
      <c r="IL24" s="16"/>
      <c r="IM24" s="16"/>
      <c r="IN24" s="16"/>
      <c r="IO24" s="16"/>
      <c r="IP24" s="16"/>
      <c r="IQ24" s="16"/>
      <c r="IR24" s="16"/>
      <c r="IS24" s="16"/>
      <c r="IT24" s="16"/>
    </row>
    <row r="25" spans="3:254" s="13" customFormat="1" ht="12">
      <c r="C25" s="108" t="s">
        <v>38</v>
      </c>
      <c r="D25" s="264"/>
      <c r="E25" s="264"/>
      <c r="F25" s="90"/>
      <c r="G25" s="118" t="s">
        <v>73</v>
      </c>
      <c r="H25" s="205"/>
      <c r="I25" s="206">
        <v>0</v>
      </c>
      <c r="IK25" s="16"/>
      <c r="IL25" s="16"/>
      <c r="IM25" s="16"/>
      <c r="IN25" s="16"/>
      <c r="IO25" s="16"/>
      <c r="IP25" s="16"/>
      <c r="IQ25" s="16"/>
      <c r="IR25" s="16"/>
      <c r="IS25" s="16"/>
      <c r="IT25" s="16"/>
    </row>
    <row r="26" spans="3:254" s="13" customFormat="1" ht="12">
      <c r="C26" s="106" t="s">
        <v>77</v>
      </c>
      <c r="D26" s="205">
        <v>5</v>
      </c>
      <c r="E26" s="205">
        <v>5</v>
      </c>
      <c r="F26" s="32"/>
      <c r="G26" s="102" t="s">
        <v>217</v>
      </c>
      <c r="H26" s="195"/>
      <c r="I26" s="125"/>
      <c r="IK26" s="16"/>
      <c r="IL26" s="16"/>
      <c r="IM26" s="16"/>
      <c r="IN26" s="16"/>
      <c r="IO26" s="16"/>
      <c r="IP26" s="16"/>
      <c r="IQ26" s="16"/>
      <c r="IR26" s="16"/>
      <c r="IS26" s="16"/>
      <c r="IT26" s="16"/>
    </row>
    <row r="27" spans="3:254" s="13" customFormat="1" ht="12">
      <c r="C27" s="368" t="s">
        <v>241</v>
      </c>
      <c r="D27" s="262">
        <v>5</v>
      </c>
      <c r="E27" s="262">
        <v>5</v>
      </c>
      <c r="F27" s="34"/>
      <c r="G27" s="119" t="s">
        <v>73</v>
      </c>
      <c r="H27" s="205"/>
      <c r="I27" s="206"/>
      <c r="J27" s="31"/>
      <c r="IK27" s="16"/>
      <c r="IL27" s="16"/>
      <c r="IM27" s="16"/>
      <c r="IN27" s="16"/>
      <c r="IO27" s="16"/>
      <c r="IP27" s="16"/>
      <c r="IQ27" s="16"/>
      <c r="IR27" s="16"/>
      <c r="IS27" s="16"/>
      <c r="IT27" s="16"/>
    </row>
    <row r="28" spans="3:254" s="13" customFormat="1" ht="12">
      <c r="C28" s="108" t="s">
        <v>78</v>
      </c>
      <c r="D28" s="264"/>
      <c r="E28" s="265"/>
      <c r="F28" s="25"/>
      <c r="G28" s="102" t="s">
        <v>247</v>
      </c>
      <c r="H28" s="48"/>
      <c r="I28" s="125"/>
      <c r="J28" s="31"/>
      <c r="IK28" s="16"/>
      <c r="IL28" s="16"/>
      <c r="IM28" s="16"/>
      <c r="IN28" s="16"/>
      <c r="IO28" s="16"/>
      <c r="IP28" s="16"/>
      <c r="IQ28" s="16"/>
      <c r="IR28" s="16"/>
      <c r="IS28" s="16"/>
      <c r="IT28" s="16"/>
    </row>
    <row r="29" spans="3:254" s="13" customFormat="1" ht="12">
      <c r="C29" s="106" t="s">
        <v>173</v>
      </c>
      <c r="D29" s="205">
        <v>4</v>
      </c>
      <c r="E29" s="205"/>
      <c r="F29" s="93"/>
      <c r="G29" s="119" t="s">
        <v>75</v>
      </c>
      <c r="H29" s="438"/>
      <c r="I29" s="439"/>
      <c r="J29" s="31"/>
      <c r="IK29" s="16"/>
      <c r="IL29" s="16"/>
      <c r="IM29" s="16"/>
      <c r="IN29" s="16"/>
      <c r="IO29" s="16"/>
      <c r="IP29" s="16"/>
      <c r="IQ29" s="16"/>
      <c r="IR29" s="16"/>
      <c r="IS29" s="16"/>
      <c r="IT29" s="16"/>
    </row>
    <row r="30" spans="3:254" s="13" customFormat="1" ht="12">
      <c r="C30" s="103" t="s">
        <v>246</v>
      </c>
      <c r="D30" s="205">
        <v>13</v>
      </c>
      <c r="E30" s="205">
        <v>13</v>
      </c>
      <c r="F30" s="25"/>
      <c r="G30" s="116" t="s">
        <v>245</v>
      </c>
      <c r="H30" s="48">
        <v>43</v>
      </c>
      <c r="I30" s="48">
        <v>43</v>
      </c>
      <c r="J30" s="31"/>
      <c r="IK30" s="16"/>
      <c r="IL30" s="16"/>
      <c r="IM30" s="16"/>
      <c r="IN30" s="16"/>
      <c r="IO30" s="16"/>
      <c r="IP30" s="16"/>
      <c r="IQ30" s="16"/>
      <c r="IR30" s="16"/>
      <c r="IS30" s="16"/>
      <c r="IT30" s="16"/>
    </row>
    <row r="31" spans="3:254" s="13" customFormat="1" ht="12">
      <c r="C31" s="103" t="s">
        <v>213</v>
      </c>
      <c r="D31" s="205">
        <v>1</v>
      </c>
      <c r="E31" s="205">
        <v>1</v>
      </c>
      <c r="F31" s="34"/>
      <c r="G31" s="118" t="s">
        <v>73</v>
      </c>
      <c r="H31" s="438">
        <v>21</v>
      </c>
      <c r="I31" s="438">
        <v>21</v>
      </c>
      <c r="J31" s="31"/>
      <c r="IK31" s="16"/>
      <c r="IL31" s="16"/>
      <c r="IM31" s="16"/>
      <c r="IN31" s="16"/>
      <c r="IO31" s="16"/>
      <c r="IP31" s="16"/>
      <c r="IQ31" s="16"/>
      <c r="IR31" s="16"/>
      <c r="IS31" s="16"/>
      <c r="IT31" s="16"/>
    </row>
    <row r="32" spans="3:254" s="13" customFormat="1" ht="12">
      <c r="C32" s="103"/>
      <c r="D32" s="205"/>
      <c r="E32" s="205"/>
      <c r="F32" s="33"/>
      <c r="G32" s="118" t="s">
        <v>75</v>
      </c>
      <c r="H32" s="438">
        <v>22</v>
      </c>
      <c r="I32" s="438">
        <v>22</v>
      </c>
      <c r="J32" s="31"/>
      <c r="IK32" s="16"/>
      <c r="IL32" s="16"/>
      <c r="IM32" s="16"/>
      <c r="IN32" s="16"/>
      <c r="IO32" s="16"/>
      <c r="IP32" s="16"/>
      <c r="IQ32" s="16"/>
      <c r="IR32" s="16"/>
      <c r="IS32" s="16"/>
      <c r="IT32" s="16"/>
    </row>
    <row r="33" spans="3:254" s="13" customFormat="1" ht="12">
      <c r="C33" s="103" t="s">
        <v>214</v>
      </c>
      <c r="D33" s="205">
        <v>0</v>
      </c>
      <c r="E33" s="205"/>
      <c r="F33" s="33"/>
      <c r="G33" s="116" t="s">
        <v>79</v>
      </c>
      <c r="H33" s="48">
        <v>4</v>
      </c>
      <c r="I33" s="48">
        <v>4</v>
      </c>
      <c r="J33" s="31"/>
      <c r="IK33" s="16"/>
      <c r="IL33" s="16"/>
      <c r="IM33" s="16"/>
      <c r="IN33" s="16"/>
      <c r="IO33" s="16"/>
      <c r="IP33" s="16"/>
      <c r="IQ33" s="16"/>
      <c r="IR33" s="16"/>
      <c r="IS33" s="16"/>
      <c r="IT33" s="16"/>
    </row>
    <row r="34" spans="3:254" s="13" customFormat="1" ht="12">
      <c r="C34" s="368" t="s">
        <v>242</v>
      </c>
      <c r="D34" s="195">
        <v>18</v>
      </c>
      <c r="E34" s="195">
        <v>14</v>
      </c>
      <c r="F34" s="34"/>
      <c r="G34" s="118" t="s">
        <v>73</v>
      </c>
      <c r="H34" s="438">
        <v>4</v>
      </c>
      <c r="I34" s="438">
        <v>4</v>
      </c>
      <c r="J34" s="31"/>
      <c r="IK34" s="16"/>
      <c r="IL34" s="16"/>
      <c r="IM34" s="16"/>
      <c r="IN34" s="16"/>
      <c r="IO34" s="16"/>
      <c r="IP34" s="16"/>
      <c r="IQ34" s="16"/>
      <c r="IR34" s="16"/>
      <c r="IS34" s="16"/>
      <c r="IT34" s="16"/>
    </row>
    <row r="35" spans="3:254" s="13" customFormat="1" ht="12">
      <c r="C35" s="107" t="s">
        <v>80</v>
      </c>
      <c r="D35" s="430">
        <v>50</v>
      </c>
      <c r="E35" s="430">
        <v>50</v>
      </c>
      <c r="F35" s="92"/>
      <c r="G35" s="116" t="s">
        <v>81</v>
      </c>
      <c r="H35" s="48">
        <v>1</v>
      </c>
      <c r="I35" s="48">
        <v>1</v>
      </c>
      <c r="J35" s="31"/>
      <c r="IK35" s="16"/>
      <c r="IL35" s="16"/>
      <c r="IM35" s="16"/>
      <c r="IN35" s="16"/>
      <c r="IO35" s="16"/>
      <c r="IP35" s="16"/>
      <c r="IQ35" s="16"/>
      <c r="IR35" s="16"/>
      <c r="IS35" s="16"/>
      <c r="IT35" s="16"/>
    </row>
    <row r="36" spans="3:254" s="13" customFormat="1" ht="12">
      <c r="C36" s="368" t="s">
        <v>240</v>
      </c>
      <c r="D36" s="195">
        <v>0</v>
      </c>
      <c r="E36" s="195">
        <v>0</v>
      </c>
      <c r="F36" s="32"/>
      <c r="G36" s="118" t="s">
        <v>73</v>
      </c>
      <c r="H36" s="438">
        <v>1</v>
      </c>
      <c r="I36" s="438">
        <v>1</v>
      </c>
      <c r="J36" s="31"/>
      <c r="IK36" s="16"/>
      <c r="IL36" s="16"/>
      <c r="IM36" s="16"/>
      <c r="IN36" s="16"/>
      <c r="IO36" s="16"/>
      <c r="IP36" s="16"/>
      <c r="IQ36" s="16"/>
      <c r="IR36" s="16"/>
      <c r="IS36" s="16"/>
      <c r="IT36" s="16"/>
    </row>
    <row r="37" spans="3:10" ht="12">
      <c r="C37" s="107" t="s">
        <v>83</v>
      </c>
      <c r="D37" s="266"/>
      <c r="E37" s="264"/>
      <c r="F37" s="97"/>
      <c r="G37" s="116" t="s">
        <v>82</v>
      </c>
      <c r="H37" s="48">
        <v>3</v>
      </c>
      <c r="I37" s="48">
        <v>3</v>
      </c>
      <c r="J37" s="31"/>
    </row>
    <row r="38" spans="3:10" ht="12">
      <c r="C38" s="106" t="s">
        <v>251</v>
      </c>
      <c r="D38" s="266"/>
      <c r="E38" s="264"/>
      <c r="F38" s="92"/>
      <c r="G38" s="118" t="s">
        <v>73</v>
      </c>
      <c r="H38" s="48">
        <v>3</v>
      </c>
      <c r="I38" s="48">
        <v>3</v>
      </c>
      <c r="J38" s="31"/>
    </row>
    <row r="39" spans="3:10" ht="12">
      <c r="C39" s="106" t="s">
        <v>84</v>
      </c>
      <c r="D39" s="205">
        <v>100</v>
      </c>
      <c r="E39" s="205">
        <v>124</v>
      </c>
      <c r="F39" s="92"/>
      <c r="G39" s="118" t="s">
        <v>75</v>
      </c>
      <c r="H39" s="438"/>
      <c r="I39" s="438"/>
      <c r="J39" s="31"/>
    </row>
    <row r="40" spans="3:10" ht="12">
      <c r="C40" s="368" t="s">
        <v>243</v>
      </c>
      <c r="D40" s="195">
        <v>100</v>
      </c>
      <c r="E40" s="195">
        <v>124</v>
      </c>
      <c r="F40" s="96"/>
      <c r="G40" s="120" t="s">
        <v>178</v>
      </c>
      <c r="H40" s="48">
        <v>35</v>
      </c>
      <c r="I40" s="48">
        <v>35</v>
      </c>
      <c r="J40" s="31"/>
    </row>
    <row r="41" spans="3:9" ht="12">
      <c r="C41" s="350" t="s">
        <v>244</v>
      </c>
      <c r="D41" s="233">
        <v>173</v>
      </c>
      <c r="E41" s="233">
        <v>193</v>
      </c>
      <c r="F41" s="95"/>
      <c r="G41" s="118" t="s">
        <v>73</v>
      </c>
      <c r="H41" s="438">
        <v>13</v>
      </c>
      <c r="I41" s="438">
        <v>13</v>
      </c>
    </row>
    <row r="42" spans="3:9" ht="12">
      <c r="C42" s="350"/>
      <c r="D42" s="233"/>
      <c r="E42" s="233"/>
      <c r="F42" s="109"/>
      <c r="G42" s="118" t="s">
        <v>75</v>
      </c>
      <c r="H42" s="438">
        <v>22</v>
      </c>
      <c r="I42" s="438">
        <v>22</v>
      </c>
    </row>
    <row r="43" spans="3:9" ht="12">
      <c r="C43" s="168" t="s">
        <v>174</v>
      </c>
      <c r="D43" s="257">
        <v>0</v>
      </c>
      <c r="E43" s="257">
        <v>0</v>
      </c>
      <c r="F43" s="32"/>
      <c r="G43" s="383" t="s">
        <v>85</v>
      </c>
      <c r="H43" s="233">
        <v>43</v>
      </c>
      <c r="I43" s="233">
        <v>43</v>
      </c>
    </row>
    <row r="44" spans="3:9" ht="12">
      <c r="C44" s="402"/>
      <c r="D44" s="403"/>
      <c r="E44" s="404"/>
      <c r="F44" s="36"/>
      <c r="G44" s="349" t="s">
        <v>73</v>
      </c>
      <c r="H44" s="48">
        <v>21</v>
      </c>
      <c r="I44" s="48">
        <v>21</v>
      </c>
    </row>
    <row r="45" spans="3:9" ht="12">
      <c r="C45" s="402"/>
      <c r="D45" s="403"/>
      <c r="E45" s="405"/>
      <c r="F45" s="36"/>
      <c r="G45" s="118" t="s">
        <v>75</v>
      </c>
      <c r="H45" s="48">
        <v>22</v>
      </c>
      <c r="I45" s="48">
        <v>22</v>
      </c>
    </row>
    <row r="46" spans="3:9" ht="18" customHeight="1">
      <c r="C46" s="402"/>
      <c r="D46" s="403"/>
      <c r="E46" s="405"/>
      <c r="F46" s="36"/>
      <c r="G46" s="169" t="s">
        <v>86</v>
      </c>
      <c r="H46" s="233"/>
      <c r="I46" s="270"/>
    </row>
    <row r="47" spans="3:9" ht="0.75" customHeight="1" thickBot="1">
      <c r="C47" s="402"/>
      <c r="D47" s="403"/>
      <c r="E47" s="405"/>
      <c r="F47" s="36"/>
      <c r="G47" s="116" t="s">
        <v>175</v>
      </c>
      <c r="H47" s="205"/>
      <c r="I47" s="206"/>
    </row>
    <row r="48" spans="3:9" ht="13.5" hidden="1" thickBot="1">
      <c r="C48" s="402"/>
      <c r="D48" s="403"/>
      <c r="E48" s="406"/>
      <c r="F48" s="36"/>
      <c r="G48" s="155" t="s">
        <v>172</v>
      </c>
      <c r="H48" s="208"/>
      <c r="I48" s="209">
        <v>10</v>
      </c>
    </row>
    <row r="49" spans="3:9" ht="13.5" thickBot="1" thickTop="1">
      <c r="C49" s="400" t="s">
        <v>87</v>
      </c>
      <c r="D49" s="401">
        <v>204</v>
      </c>
      <c r="E49" s="401">
        <v>230</v>
      </c>
      <c r="F49" s="166"/>
      <c r="G49" s="167" t="s">
        <v>88</v>
      </c>
      <c r="H49" s="235">
        <v>204</v>
      </c>
      <c r="I49" s="271">
        <v>230</v>
      </c>
    </row>
    <row r="50" spans="1:254" ht="13.5" thickTop="1">
      <c r="A50" s="37"/>
      <c r="B50" s="37"/>
      <c r="C50" s="35"/>
      <c r="D50" s="267"/>
      <c r="E50" s="267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</row>
    <row r="51" spans="1:254" s="339" customFormat="1" ht="12.75">
      <c r="A51" s="17"/>
      <c r="B51" s="17"/>
      <c r="C51" s="333" t="str">
        <f>'1. GENERAL'!$C$12</f>
        <v>Дата:30.03.2020г.</v>
      </c>
      <c r="D51" s="334" t="s">
        <v>89</v>
      </c>
      <c r="E51" s="334"/>
      <c r="F51" s="335"/>
      <c r="G51" s="336" t="s">
        <v>108</v>
      </c>
      <c r="H51" s="337"/>
      <c r="I51" s="33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338"/>
      <c r="IL51" s="338"/>
      <c r="IM51" s="338"/>
      <c r="IN51" s="338"/>
      <c r="IO51" s="338"/>
      <c r="IP51" s="338"/>
      <c r="IQ51" s="338"/>
      <c r="IR51" s="338"/>
      <c r="IS51" s="338"/>
      <c r="IT51" s="338"/>
    </row>
    <row r="52" spans="1:254" s="339" customFormat="1" ht="12.75">
      <c r="A52" s="17"/>
      <c r="B52" s="17"/>
      <c r="C52" s="17"/>
      <c r="D52" s="337"/>
      <c r="E52" s="337" t="str">
        <f>'1. GENERAL'!$C$14</f>
        <v>Десислава Трифонова</v>
      </c>
      <c r="F52" s="329"/>
      <c r="G52" s="17"/>
      <c r="H52" s="337" t="str">
        <f>'1. GENERAL'!$C$16</f>
        <v>Георги Данчев</v>
      </c>
      <c r="I52" s="33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338"/>
      <c r="IL52" s="338"/>
      <c r="IM52" s="338"/>
      <c r="IN52" s="338"/>
      <c r="IO52" s="338"/>
      <c r="IP52" s="338"/>
      <c r="IQ52" s="338"/>
      <c r="IR52" s="338"/>
      <c r="IS52" s="338"/>
      <c r="IT52" s="338"/>
    </row>
    <row r="55" spans="4:7" ht="13.5">
      <c r="D55" s="451"/>
      <c r="E55" s="451"/>
      <c r="F55" s="451"/>
      <c r="G55" s="451"/>
    </row>
    <row r="56" spans="4:7" ht="13.5">
      <c r="D56" s="312"/>
      <c r="E56" s="312"/>
      <c r="F56" s="314"/>
      <c r="G56" s="315"/>
    </row>
    <row r="57" spans="4:7" ht="13.5">
      <c r="D57" s="451"/>
      <c r="E57" s="451"/>
      <c r="F57" s="314"/>
      <c r="G57" s="315"/>
    </row>
    <row r="58" spans="4:7" ht="13.5">
      <c r="D58" s="312"/>
      <c r="E58" s="312"/>
      <c r="F58" s="314"/>
      <c r="G58" s="315"/>
    </row>
    <row r="59" spans="4:7" ht="13.5">
      <c r="D59" s="451"/>
      <c r="E59" s="451"/>
      <c r="F59" s="314"/>
      <c r="G59" s="315"/>
    </row>
    <row r="63" spans="3:5" ht="12.75">
      <c r="C63" s="38"/>
      <c r="D63" s="38"/>
      <c r="E63" s="38"/>
    </row>
    <row r="64" spans="3:5" ht="12.75">
      <c r="C64" s="38"/>
      <c r="D64" s="38"/>
      <c r="E64" s="38"/>
    </row>
    <row r="65" spans="3:5" ht="12.75">
      <c r="C65" s="38"/>
      <c r="D65" s="38"/>
      <c r="E65" s="38"/>
    </row>
    <row r="66" spans="3:5" ht="12.75">
      <c r="C66" s="38"/>
      <c r="D66" s="38"/>
      <c r="E66" s="38"/>
    </row>
    <row r="67" spans="3:5" ht="12.75">
      <c r="C67" s="38"/>
      <c r="D67" s="38"/>
      <c r="E67" s="38"/>
    </row>
    <row r="68" spans="3:5" ht="12.75">
      <c r="C68" s="38"/>
      <c r="D68" s="38"/>
      <c r="E68" s="38"/>
    </row>
    <row r="69" spans="3:5" ht="12.75">
      <c r="C69" s="38"/>
      <c r="D69" s="38"/>
      <c r="E69" s="38"/>
    </row>
    <row r="70" spans="3:5" ht="12.75">
      <c r="C70" s="38"/>
      <c r="D70" s="38"/>
      <c r="E70" s="38"/>
    </row>
    <row r="71" spans="3:5" ht="12.75">
      <c r="C71" s="38"/>
      <c r="D71" s="38"/>
      <c r="E71" s="38"/>
    </row>
    <row r="72" spans="3:5" ht="12.75">
      <c r="C72" s="38"/>
      <c r="D72" s="38"/>
      <c r="E72" s="38"/>
    </row>
    <row r="73" spans="3:5" ht="12.75">
      <c r="C73" s="38"/>
      <c r="D73" s="38"/>
      <c r="E73" s="38"/>
    </row>
    <row r="74" spans="3:5" ht="12.75">
      <c r="C74" s="38"/>
      <c r="D74" s="38"/>
      <c r="E74" s="38"/>
    </row>
    <row r="75" spans="3:5" ht="12.75">
      <c r="C75" s="38"/>
      <c r="D75" s="38"/>
      <c r="E75" s="38"/>
    </row>
    <row r="76" spans="3:5" ht="12.75">
      <c r="C76" s="38"/>
      <c r="D76" s="38"/>
      <c r="E76" s="38"/>
    </row>
    <row r="77" spans="3:5" ht="12.75">
      <c r="C77" s="38"/>
      <c r="D77" s="38"/>
      <c r="E77" s="38"/>
    </row>
    <row r="78" spans="3:5" ht="12.75">
      <c r="C78" s="38"/>
      <c r="D78" s="38"/>
      <c r="E78" s="38"/>
    </row>
    <row r="79" spans="3:5" ht="12.75">
      <c r="C79" s="38"/>
      <c r="D79" s="38"/>
      <c r="E79" s="38"/>
    </row>
    <row r="80" spans="3:5" ht="12.75">
      <c r="C80" s="38"/>
      <c r="D80" s="38"/>
      <c r="E80" s="38"/>
    </row>
    <row r="81" spans="3:5" ht="12.75">
      <c r="C81" s="38"/>
      <c r="D81" s="38"/>
      <c r="E81" s="38"/>
    </row>
    <row r="82" spans="3:5" ht="12.75">
      <c r="C82" s="38"/>
      <c r="D82" s="38"/>
      <c r="E82" s="38"/>
    </row>
    <row r="83" spans="3:5" ht="12.75">
      <c r="C83" s="38"/>
      <c r="D83" s="38"/>
      <c r="E83" s="38"/>
    </row>
    <row r="84" spans="3:5" ht="12.75">
      <c r="C84" s="38"/>
      <c r="D84" s="38"/>
      <c r="E84" s="38"/>
    </row>
    <row r="85" spans="3:5" ht="12.75">
      <c r="C85" s="38"/>
      <c r="D85" s="38"/>
      <c r="E85" s="38"/>
    </row>
    <row r="86" spans="3:5" ht="12.75">
      <c r="C86" s="38"/>
      <c r="D86" s="38"/>
      <c r="E86" s="38"/>
    </row>
    <row r="87" spans="3:5" ht="12.75">
      <c r="C87" s="38"/>
      <c r="D87" s="38"/>
      <c r="E87" s="38"/>
    </row>
    <row r="88" spans="3:5" ht="12.75">
      <c r="C88" s="38"/>
      <c r="D88" s="38"/>
      <c r="E88" s="38"/>
    </row>
    <row r="89" spans="3:5" ht="12.75">
      <c r="C89" s="38"/>
      <c r="D89" s="38"/>
      <c r="E89" s="38"/>
    </row>
    <row r="90" spans="3:5" ht="12.75">
      <c r="C90" s="38"/>
      <c r="D90" s="38"/>
      <c r="E90" s="38"/>
    </row>
    <row r="91" spans="3:5" ht="12.75">
      <c r="C91" s="38"/>
      <c r="D91" s="38"/>
      <c r="E91" s="38"/>
    </row>
    <row r="92" spans="3:5" ht="12.75">
      <c r="C92" s="38"/>
      <c r="D92" s="38"/>
      <c r="E92" s="38"/>
    </row>
    <row r="93" spans="3:5" ht="12.75">
      <c r="C93" s="38"/>
      <c r="D93" s="38"/>
      <c r="E93" s="38"/>
    </row>
    <row r="94" spans="3:5" ht="12.75">
      <c r="C94" s="38"/>
      <c r="D94" s="38"/>
      <c r="E94" s="38"/>
    </row>
    <row r="95" spans="3:5" ht="12.75">
      <c r="C95" s="38"/>
      <c r="D95" s="38"/>
      <c r="E95" s="38"/>
    </row>
    <row r="96" spans="3:5" ht="12.75">
      <c r="C96" s="38"/>
      <c r="D96" s="38"/>
      <c r="E96" s="38"/>
    </row>
    <row r="97" spans="3:5" ht="12.75">
      <c r="C97" s="38"/>
      <c r="D97" s="38"/>
      <c r="E97" s="38"/>
    </row>
    <row r="98" spans="3:5" ht="12.75">
      <c r="C98" s="38"/>
      <c r="D98" s="38"/>
      <c r="E98" s="38"/>
    </row>
    <row r="99" spans="3:5" ht="12.75">
      <c r="C99" s="38"/>
      <c r="D99" s="38"/>
      <c r="E99" s="38"/>
    </row>
  </sheetData>
  <sheetProtection/>
  <mergeCells count="5">
    <mergeCell ref="D6:E6"/>
    <mergeCell ref="H6:I6"/>
    <mergeCell ref="D55:G55"/>
    <mergeCell ref="D57:E57"/>
    <mergeCell ref="D59:E59"/>
  </mergeCells>
  <printOptions/>
  <pageMargins left="0.2362204724409449" right="0.1968503937007874" top="0.15748031496062992" bottom="0" header="0.15748031496062992" footer="0.15748031496062992"/>
  <pageSetup fitToHeight="1" fitToWidth="1" horizontalDpi="600" verticalDpi="600" orientation="landscape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PageLayoutView="0" workbookViewId="0" topLeftCell="B4">
      <selection activeCell="E42" sqref="E42"/>
    </sheetView>
  </sheetViews>
  <sheetFormatPr defaultColWidth="9.140625" defaultRowHeight="12.75"/>
  <cols>
    <col min="1" max="1" width="3.00390625" style="13" customWidth="1"/>
    <col min="2" max="2" width="70.28125" style="13" customWidth="1"/>
    <col min="3" max="4" width="11.7109375" style="13" customWidth="1"/>
    <col min="5" max="5" width="11.7109375" style="329" customWidth="1"/>
    <col min="6" max="7" width="11.7109375" style="13" customWidth="1"/>
    <col min="8" max="8" width="11.7109375" style="17" customWidth="1"/>
    <col min="9" max="9" width="2.7109375" style="6" customWidth="1"/>
    <col min="10" max="10" width="16.421875" style="44" customWidth="1"/>
    <col min="11" max="20" width="9.140625" style="44" customWidth="1"/>
    <col min="21" max="16384" width="9.140625" style="6" customWidth="1"/>
  </cols>
  <sheetData>
    <row r="1" spans="1:7" ht="12.75">
      <c r="A1" s="13" t="s">
        <v>41</v>
      </c>
      <c r="G1" s="181" t="s">
        <v>191</v>
      </c>
    </row>
    <row r="2" spans="1:20" s="76" customFormat="1" ht="18.75">
      <c r="A2" s="62"/>
      <c r="B2" s="179" t="s">
        <v>189</v>
      </c>
      <c r="C2" s="75"/>
      <c r="D2" s="75"/>
      <c r="E2" s="72"/>
      <c r="F2" s="75"/>
      <c r="G2" s="75"/>
      <c r="H2" s="344"/>
      <c r="J2" s="67"/>
      <c r="K2" s="77"/>
      <c r="L2" s="78"/>
      <c r="M2" s="78"/>
      <c r="N2" s="77"/>
      <c r="O2" s="77"/>
      <c r="P2" s="77"/>
      <c r="Q2" s="77"/>
      <c r="R2" s="77"/>
      <c r="S2" s="77"/>
      <c r="T2" s="77"/>
    </row>
    <row r="3" spans="1:20" s="76" customFormat="1" ht="18.75">
      <c r="A3" s="62"/>
      <c r="B3" s="179" t="s">
        <v>190</v>
      </c>
      <c r="C3" s="75"/>
      <c r="D3" s="75"/>
      <c r="E3" s="72"/>
      <c r="F3" s="75"/>
      <c r="G3" s="75"/>
      <c r="H3" s="344"/>
      <c r="J3" s="67"/>
      <c r="K3" s="77"/>
      <c r="L3" s="78"/>
      <c r="M3" s="78"/>
      <c r="N3" s="77"/>
      <c r="O3" s="77"/>
      <c r="P3" s="77"/>
      <c r="Q3" s="77"/>
      <c r="R3" s="77"/>
      <c r="S3" s="77"/>
      <c r="T3" s="77"/>
    </row>
    <row r="4" spans="2:20" s="62" customFormat="1" ht="15.75">
      <c r="B4" s="75" t="str">
        <f>'1. GENERAL'!$C$4</f>
        <v> на ЛЕТИЩЕ ГОРНА ОРЯХОВИЦА ЕООД</v>
      </c>
      <c r="C4" s="75"/>
      <c r="D4" s="65"/>
      <c r="E4" s="72"/>
      <c r="F4" s="65"/>
      <c r="G4" s="65"/>
      <c r="H4" s="63"/>
      <c r="J4" s="70"/>
      <c r="K4" s="68"/>
      <c r="L4" s="79"/>
      <c r="M4" s="80"/>
      <c r="N4" s="68"/>
      <c r="O4" s="68"/>
      <c r="P4" s="68"/>
      <c r="Q4" s="68"/>
      <c r="R4" s="68"/>
      <c r="S4" s="68"/>
      <c r="T4" s="68"/>
    </row>
    <row r="5" spans="1:20" s="69" customFormat="1" ht="12.75" customHeight="1">
      <c r="A5" s="62"/>
      <c r="B5" s="160" t="str">
        <f>'1. GENERAL'!C6</f>
        <v>за 2019 г.</v>
      </c>
      <c r="C5" s="75"/>
      <c r="D5" s="75"/>
      <c r="E5" s="72"/>
      <c r="F5" s="75"/>
      <c r="G5" s="75"/>
      <c r="H5" s="344"/>
      <c r="J5" s="81"/>
      <c r="K5" s="81"/>
      <c r="L5" s="78"/>
      <c r="M5" s="80"/>
      <c r="N5" s="81"/>
      <c r="O5" s="81"/>
      <c r="P5" s="81"/>
      <c r="Q5" s="81"/>
      <c r="R5" s="81"/>
      <c r="S5" s="81"/>
      <c r="T5" s="81"/>
    </row>
    <row r="6" spans="3:10" ht="12.75" customHeight="1" thickBot="1">
      <c r="C6" s="45" t="s">
        <v>43</v>
      </c>
      <c r="H6" s="345" t="s">
        <v>188</v>
      </c>
      <c r="J6" s="46"/>
    </row>
    <row r="7" spans="2:20" s="19" customFormat="1" ht="12.75" customHeight="1" thickTop="1">
      <c r="B7" s="463" t="s">
        <v>113</v>
      </c>
      <c r="C7" s="293" t="s">
        <v>8</v>
      </c>
      <c r="D7" s="294"/>
      <c r="E7" s="295"/>
      <c r="F7" s="296" t="s">
        <v>9</v>
      </c>
      <c r="G7" s="296"/>
      <c r="H7" s="297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2:20" s="19" customFormat="1" ht="12">
      <c r="B8" s="464"/>
      <c r="C8" s="298" t="s">
        <v>114</v>
      </c>
      <c r="D8" s="299" t="s">
        <v>115</v>
      </c>
      <c r="E8" s="300" t="s">
        <v>116</v>
      </c>
      <c r="F8" s="298" t="s">
        <v>114</v>
      </c>
      <c r="G8" s="299" t="s">
        <v>115</v>
      </c>
      <c r="H8" s="301" t="s">
        <v>116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2:20" s="302" customFormat="1" ht="12.75" customHeight="1" thickBot="1">
      <c r="B9" s="303" t="s">
        <v>1</v>
      </c>
      <c r="C9" s="304">
        <v>1</v>
      </c>
      <c r="D9" s="305">
        <v>2</v>
      </c>
      <c r="E9" s="340">
        <v>3</v>
      </c>
      <c r="F9" s="304">
        <v>4</v>
      </c>
      <c r="G9" s="305">
        <v>5</v>
      </c>
      <c r="H9" s="346">
        <v>6</v>
      </c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</row>
    <row r="10" spans="2:8" ht="12.75" customHeight="1" thickTop="1">
      <c r="B10" s="130" t="s">
        <v>10</v>
      </c>
      <c r="C10" s="127"/>
      <c r="D10" s="126"/>
      <c r="E10" s="341"/>
      <c r="F10" s="127"/>
      <c r="G10" s="126"/>
      <c r="H10" s="347"/>
    </row>
    <row r="11" spans="2:8" ht="12.75" customHeight="1">
      <c r="B11" s="215" t="s">
        <v>117</v>
      </c>
      <c r="C11" s="128">
        <v>91</v>
      </c>
      <c r="D11" s="47">
        <v>41</v>
      </c>
      <c r="E11" s="342">
        <f>C11-D11</f>
        <v>50</v>
      </c>
      <c r="F11" s="128">
        <v>97</v>
      </c>
      <c r="G11" s="47">
        <v>67</v>
      </c>
      <c r="H11" s="342">
        <f aca="true" t="shared" si="0" ref="H11:H18">F11-G11</f>
        <v>30</v>
      </c>
    </row>
    <row r="12" spans="2:8" ht="12.75" hidden="1">
      <c r="B12" s="131" t="s">
        <v>118</v>
      </c>
      <c r="C12" s="128" t="e">
        <f>ROUND(#REF!/1000,0)</f>
        <v>#REF!</v>
      </c>
      <c r="D12" s="47" t="e">
        <f>ROUND(#REF!/1000,0)</f>
        <v>#REF!</v>
      </c>
      <c r="E12" s="342" t="e">
        <f aca="true" t="shared" si="1" ref="E12:E18">C12-D12</f>
        <v>#REF!</v>
      </c>
      <c r="F12" s="128" t="e">
        <f>ROUND(#REF!/1000,0)</f>
        <v>#REF!</v>
      </c>
      <c r="G12" s="47" t="e">
        <f>ROUND(#REF!/1000,0)</f>
        <v>#REF!</v>
      </c>
      <c r="H12" s="342" t="e">
        <f t="shared" si="0"/>
        <v>#REF!</v>
      </c>
    </row>
    <row r="13" spans="2:8" ht="12.75">
      <c r="B13" s="132" t="s">
        <v>195</v>
      </c>
      <c r="C13" s="128"/>
      <c r="D13" s="47">
        <v>74</v>
      </c>
      <c r="E13" s="342">
        <f t="shared" si="1"/>
        <v>-74</v>
      </c>
      <c r="F13" s="128"/>
      <c r="G13" s="47">
        <v>45</v>
      </c>
      <c r="H13" s="342">
        <f t="shared" si="0"/>
        <v>-45</v>
      </c>
    </row>
    <row r="14" spans="2:8" ht="12.75">
      <c r="B14" s="131" t="s">
        <v>121</v>
      </c>
      <c r="C14" s="128"/>
      <c r="D14" s="47"/>
      <c r="E14" s="342">
        <f t="shared" si="1"/>
        <v>0</v>
      </c>
      <c r="F14" s="128"/>
      <c r="G14" s="47"/>
      <c r="H14" s="342">
        <f t="shared" si="0"/>
        <v>0</v>
      </c>
    </row>
    <row r="15" spans="2:8" ht="12.75">
      <c r="B15" s="131" t="s">
        <v>211</v>
      </c>
      <c r="C15" s="128"/>
      <c r="D15" s="47"/>
      <c r="E15" s="342">
        <f t="shared" si="1"/>
        <v>0</v>
      </c>
      <c r="F15" s="128"/>
      <c r="G15" s="47"/>
      <c r="H15" s="342">
        <f t="shared" si="0"/>
        <v>0</v>
      </c>
    </row>
    <row r="16" spans="2:8" ht="12.75" customHeight="1" thickBot="1">
      <c r="B16" s="132" t="s">
        <v>212</v>
      </c>
      <c r="C16" s="128"/>
      <c r="D16" s="47"/>
      <c r="E16" s="342">
        <f t="shared" si="1"/>
        <v>0</v>
      </c>
      <c r="F16" s="128"/>
      <c r="G16" s="47"/>
      <c r="H16" s="342">
        <f t="shared" si="0"/>
        <v>0</v>
      </c>
    </row>
    <row r="17" spans="2:8" ht="12.75" customHeight="1" hidden="1">
      <c r="B17" s="132" t="s">
        <v>201</v>
      </c>
      <c r="C17" s="128" t="e">
        <f>ROUND(#REF!/1000,0)</f>
        <v>#REF!</v>
      </c>
      <c r="D17" s="47" t="e">
        <f>ROUND(#REF!/1000,0)</f>
        <v>#REF!</v>
      </c>
      <c r="E17" s="342" t="e">
        <f t="shared" si="1"/>
        <v>#REF!</v>
      </c>
      <c r="F17" s="128" t="e">
        <f>ROUND(#REF!/1000,0)</f>
        <v>#REF!</v>
      </c>
      <c r="G17" s="47" t="e">
        <f>ROUND(#REF!/1000,0)</f>
        <v>#REF!</v>
      </c>
      <c r="H17" s="342" t="e">
        <f t="shared" si="0"/>
        <v>#REF!</v>
      </c>
    </row>
    <row r="18" spans="2:8" ht="13.5" customHeight="1" hidden="1" thickBot="1">
      <c r="B18" s="407" t="s">
        <v>248</v>
      </c>
      <c r="C18" s="408" t="e">
        <f>ROUND(#REF!/1000,0)</f>
        <v>#REF!</v>
      </c>
      <c r="D18" s="409" t="e">
        <f>ROUND(#REF!/1000,0)</f>
        <v>#REF!</v>
      </c>
      <c r="E18" s="410" t="e">
        <f t="shared" si="1"/>
        <v>#REF!</v>
      </c>
      <c r="F18" s="408" t="e">
        <f>ROUND(#REF!/1000,0)</f>
        <v>#REF!</v>
      </c>
      <c r="G18" s="408" t="e">
        <f>ROUND(#REF!/1000,0)</f>
        <v>#REF!</v>
      </c>
      <c r="H18" s="410" t="e">
        <f t="shared" si="0"/>
        <v>#REF!</v>
      </c>
    </row>
    <row r="19" spans="1:20" s="249" customFormat="1" ht="14.25" thickBot="1" thickTop="1">
      <c r="A19" s="17"/>
      <c r="B19" s="411" t="s">
        <v>11</v>
      </c>
      <c r="C19" s="412">
        <v>91</v>
      </c>
      <c r="D19" s="413">
        <v>115</v>
      </c>
      <c r="E19" s="414">
        <v>-24</v>
      </c>
      <c r="F19" s="412">
        <v>97</v>
      </c>
      <c r="G19" s="413">
        <v>112</v>
      </c>
      <c r="H19" s="414">
        <v>-15</v>
      </c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</row>
    <row r="20" spans="2:8" ht="12.75" customHeight="1" hidden="1">
      <c r="B20" s="132"/>
      <c r="C20" s="50"/>
      <c r="D20" s="49"/>
      <c r="E20" s="190"/>
      <c r="F20" s="50"/>
      <c r="G20" s="49"/>
      <c r="H20" s="190"/>
    </row>
    <row r="21" spans="2:8" ht="12.75" customHeight="1" thickTop="1">
      <c r="B21" s="134" t="s">
        <v>12</v>
      </c>
      <c r="C21" s="128"/>
      <c r="D21" s="47"/>
      <c r="E21" s="342"/>
      <c r="F21" s="128"/>
      <c r="G21" s="47"/>
      <c r="H21" s="342"/>
    </row>
    <row r="22" spans="2:8" ht="12.75" customHeight="1" thickBot="1">
      <c r="B22" s="407" t="s">
        <v>119</v>
      </c>
      <c r="C22" s="408"/>
      <c r="D22" s="409"/>
      <c r="E22" s="410"/>
      <c r="F22" s="408">
        <v>5</v>
      </c>
      <c r="G22" s="409"/>
      <c r="H22" s="410">
        <f>F22-G22</f>
        <v>5</v>
      </c>
    </row>
    <row r="23" spans="2:8" ht="12.75" customHeight="1" hidden="1">
      <c r="B23" s="132" t="s">
        <v>120</v>
      </c>
      <c r="C23" s="50"/>
      <c r="D23" s="49"/>
      <c r="E23" s="190"/>
      <c r="F23" s="50" t="e">
        <f>ROUND(#REF!/1000,0)</f>
        <v>#REF!</v>
      </c>
      <c r="G23" s="49" t="e">
        <f>ROUND(#REF!/1000,0)</f>
        <v>#REF!</v>
      </c>
      <c r="H23" s="190" t="e">
        <f>F23-G23</f>
        <v>#REF!</v>
      </c>
    </row>
    <row r="24" spans="2:8" ht="12.75" hidden="1">
      <c r="B24" s="131" t="s">
        <v>121</v>
      </c>
      <c r="C24" s="128"/>
      <c r="D24" s="47"/>
      <c r="E24" s="342"/>
      <c r="F24" s="128" t="e">
        <f>ROUND(#REF!/1000,0)</f>
        <v>#REF!</v>
      </c>
      <c r="G24" s="47" t="e">
        <f>ROUND(#REF!/1000,0)</f>
        <v>#REF!</v>
      </c>
      <c r="H24" s="342" t="e">
        <f>F24-G24</f>
        <v>#REF!</v>
      </c>
    </row>
    <row r="25" spans="2:20" s="13" customFormat="1" ht="12.75" customHeight="1" hidden="1">
      <c r="B25" s="133" t="s">
        <v>122</v>
      </c>
      <c r="C25" s="128"/>
      <c r="D25" s="47"/>
      <c r="E25" s="342"/>
      <c r="F25" s="128" t="e">
        <f>ROUND(#REF!/1000,0)</f>
        <v>#REF!</v>
      </c>
      <c r="G25" s="47" t="e">
        <f>ROUND(#REF!/1000,0)</f>
        <v>#REF!</v>
      </c>
      <c r="H25" s="342" t="e">
        <f>F25-G25</f>
        <v>#REF!</v>
      </c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2:20" s="13" customFormat="1" ht="12" hidden="1">
      <c r="B26" s="131" t="s">
        <v>40</v>
      </c>
      <c r="C26" s="128"/>
      <c r="D26" s="47"/>
      <c r="E26" s="342"/>
      <c r="F26" s="128" t="e">
        <f>ROUND(#REF!/1000,0)</f>
        <v>#REF!</v>
      </c>
      <c r="G26" s="47" t="e">
        <f>ROUND(#REF!/1000,0)</f>
        <v>#REF!</v>
      </c>
      <c r="H26" s="342" t="e">
        <f>F26-G26</f>
        <v>#REF!</v>
      </c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2:8" ht="15" customHeight="1" thickTop="1">
      <c r="B27" s="132" t="s">
        <v>123</v>
      </c>
      <c r="C27" s="128"/>
      <c r="D27" s="47"/>
      <c r="E27" s="342"/>
      <c r="F27" s="128"/>
      <c r="G27" s="47"/>
      <c r="H27" s="342"/>
    </row>
    <row r="28" spans="2:8" ht="13.5" thickBot="1">
      <c r="B28" s="415" t="s">
        <v>13</v>
      </c>
      <c r="C28" s="416"/>
      <c r="D28" s="417"/>
      <c r="E28" s="418"/>
      <c r="F28" s="416">
        <v>5</v>
      </c>
      <c r="G28" s="417"/>
      <c r="H28" s="342">
        <v>5</v>
      </c>
    </row>
    <row r="29" spans="2:8" ht="14.25" customHeight="1" hidden="1" thickTop="1">
      <c r="B29" s="132"/>
      <c r="C29" s="50"/>
      <c r="D29" s="49"/>
      <c r="E29" s="190"/>
      <c r="F29" s="50"/>
      <c r="G29" s="49"/>
      <c r="H29" s="190"/>
    </row>
    <row r="30" spans="2:8" ht="14.25" thickBot="1" thickTop="1">
      <c r="B30" s="419" t="s">
        <v>14</v>
      </c>
      <c r="C30" s="408"/>
      <c r="D30" s="409"/>
      <c r="E30" s="410"/>
      <c r="F30" s="408"/>
      <c r="G30" s="409"/>
      <c r="H30" s="410"/>
    </row>
    <row r="31" spans="2:8" ht="12.75" hidden="1">
      <c r="B31" s="136" t="s">
        <v>124</v>
      </c>
      <c r="C31" s="50" t="e">
        <f>ROUND(#REF!/1000,0)</f>
        <v>#REF!</v>
      </c>
      <c r="D31" s="49" t="e">
        <f>ROUND(#REF!/1000,0)</f>
        <v>#REF!</v>
      </c>
      <c r="E31" s="190" t="e">
        <f aca="true" t="shared" si="2" ref="E31:E37">C31-D31</f>
        <v>#REF!</v>
      </c>
      <c r="F31" s="50" t="e">
        <f>ROUND(#REF!/1000,0)</f>
        <v>#REF!</v>
      </c>
      <c r="G31" s="49" t="e">
        <f>ROUND(#REF!/1000,0)</f>
        <v>#REF!</v>
      </c>
      <c r="H31" s="190" t="e">
        <f aca="true" t="shared" si="3" ref="H31:H37">F31-G31</f>
        <v>#REF!</v>
      </c>
    </row>
    <row r="32" spans="2:8" ht="12.75" hidden="1">
      <c r="B32" s="135" t="s">
        <v>125</v>
      </c>
      <c r="C32" s="128" t="e">
        <f>ROUND(#REF!/1000,0)</f>
        <v>#REF!</v>
      </c>
      <c r="D32" s="47" t="e">
        <f>ROUND(#REF!/1000,0)</f>
        <v>#REF!</v>
      </c>
      <c r="E32" s="342" t="e">
        <f t="shared" si="2"/>
        <v>#REF!</v>
      </c>
      <c r="F32" s="128" t="e">
        <f>ROUND(#REF!/1000,0)</f>
        <v>#REF!</v>
      </c>
      <c r="G32" s="47" t="e">
        <f>ROUND(#REF!/1000,0)</f>
        <v>#REF!</v>
      </c>
      <c r="H32" s="342" t="e">
        <f t="shared" si="3"/>
        <v>#REF!</v>
      </c>
    </row>
    <row r="33" spans="2:8" ht="20.25" customHeight="1" hidden="1">
      <c r="B33" s="131" t="s">
        <v>197</v>
      </c>
      <c r="C33" s="128" t="e">
        <f>ROUND(#REF!/1000,0)</f>
        <v>#REF!</v>
      </c>
      <c r="D33" s="47" t="e">
        <f>ROUND(#REF!/1000,0)</f>
        <v>#REF!</v>
      </c>
      <c r="E33" s="342" t="e">
        <f t="shared" si="2"/>
        <v>#REF!</v>
      </c>
      <c r="F33" s="128" t="e">
        <f>ROUND(#REF!/1000,0)</f>
        <v>#REF!</v>
      </c>
      <c r="G33" s="47" t="e">
        <f>ROUND(#REF!/1000,0)</f>
        <v>#REF!</v>
      </c>
      <c r="H33" s="342" t="e">
        <f t="shared" si="3"/>
        <v>#REF!</v>
      </c>
    </row>
    <row r="34" spans="2:8" ht="12.75" hidden="1">
      <c r="B34" s="136" t="s">
        <v>198</v>
      </c>
      <c r="C34" s="128" t="e">
        <f>ROUND(#REF!/1000,0)</f>
        <v>#REF!</v>
      </c>
      <c r="D34" s="47" t="e">
        <f>ROUND(#REF!/1000,0)</f>
        <v>#REF!</v>
      </c>
      <c r="E34" s="342" t="e">
        <f t="shared" si="2"/>
        <v>#REF!</v>
      </c>
      <c r="F34" s="128" t="e">
        <f>ROUND(#REF!/1000,0)</f>
        <v>#REF!</v>
      </c>
      <c r="G34" s="47" t="e">
        <f>ROUND(#REF!/1000,0)</f>
        <v>#REF!</v>
      </c>
      <c r="H34" s="342" t="e">
        <f t="shared" si="3"/>
        <v>#REF!</v>
      </c>
    </row>
    <row r="35" spans="2:8" ht="12.75" customHeight="1" hidden="1">
      <c r="B35" s="132" t="s">
        <v>200</v>
      </c>
      <c r="C35" s="128" t="e">
        <f>ROUND(#REF!/1000,0)</f>
        <v>#REF!</v>
      </c>
      <c r="D35" s="47" t="e">
        <f>ROUND(#REF!/1000,0)</f>
        <v>#REF!</v>
      </c>
      <c r="E35" s="342" t="e">
        <f t="shared" si="2"/>
        <v>#REF!</v>
      </c>
      <c r="F35" s="128" t="e">
        <f>ROUND(#REF!/1000,0)</f>
        <v>#REF!</v>
      </c>
      <c r="G35" s="47" t="e">
        <f>ROUND(#REF!/1000,0)</f>
        <v>#REF!</v>
      </c>
      <c r="H35" s="342" t="e">
        <f t="shared" si="3"/>
        <v>#REF!</v>
      </c>
    </row>
    <row r="36" spans="2:8" ht="12.75" hidden="1">
      <c r="B36" s="131" t="s">
        <v>126</v>
      </c>
      <c r="C36" s="128" t="e">
        <f>ROUND(#REF!/1000,0)</f>
        <v>#REF!</v>
      </c>
      <c r="D36" s="47" t="e">
        <f>ROUND(#REF!/1000,0)</f>
        <v>#REF!</v>
      </c>
      <c r="E36" s="342" t="e">
        <f t="shared" si="2"/>
        <v>#REF!</v>
      </c>
      <c r="F36" s="128" t="e">
        <f>ROUND(#REF!/1000,0)</f>
        <v>#REF!</v>
      </c>
      <c r="G36" s="47" t="e">
        <f>ROUND(#REF!/1000,0)</f>
        <v>#REF!</v>
      </c>
      <c r="H36" s="342" t="e">
        <f t="shared" si="3"/>
        <v>#REF!</v>
      </c>
    </row>
    <row r="37" spans="2:8" ht="12.75" customHeight="1" hidden="1">
      <c r="B37" s="132" t="s">
        <v>196</v>
      </c>
      <c r="C37" s="128" t="e">
        <f>ROUND(#REF!/1000,0)</f>
        <v>#REF!</v>
      </c>
      <c r="D37" s="47" t="e">
        <f>ROUND(#REF!/1000,0)</f>
        <v>#REF!</v>
      </c>
      <c r="E37" s="129" t="e">
        <f t="shared" si="2"/>
        <v>#REF!</v>
      </c>
      <c r="F37" s="128" t="e">
        <f>ROUND(#REF!/1000,0)</f>
        <v>#REF!</v>
      </c>
      <c r="G37" s="47" t="e">
        <f>ROUND(#REF!/1000,0)</f>
        <v>#REF!</v>
      </c>
      <c r="H37" s="342" t="e">
        <f t="shared" si="3"/>
        <v>#REF!</v>
      </c>
    </row>
    <row r="38" spans="2:8" ht="15.75" customHeight="1" thickBot="1" thickTop="1">
      <c r="B38" s="424" t="s">
        <v>15</v>
      </c>
      <c r="C38" s="425"/>
      <c r="D38" s="426"/>
      <c r="E38" s="427"/>
      <c r="F38" s="428"/>
      <c r="G38" s="429"/>
      <c r="H38" s="342"/>
    </row>
    <row r="39" spans="2:8" ht="1.5" customHeight="1" hidden="1" thickBot="1" thickTop="1">
      <c r="B39" s="420"/>
      <c r="C39" s="421"/>
      <c r="D39" s="422"/>
      <c r="E39" s="423"/>
      <c r="F39" s="421"/>
      <c r="G39" s="422"/>
      <c r="H39" s="423"/>
    </row>
    <row r="40" spans="2:8" ht="13.5" thickTop="1">
      <c r="B40" s="130" t="s">
        <v>127</v>
      </c>
      <c r="C40" s="184">
        <f aca="true" t="shared" si="4" ref="C40:H40">C19+C28+C38</f>
        <v>91</v>
      </c>
      <c r="D40" s="185">
        <f t="shared" si="4"/>
        <v>115</v>
      </c>
      <c r="E40" s="186">
        <f t="shared" si="4"/>
        <v>-24</v>
      </c>
      <c r="F40" s="188">
        <f t="shared" si="4"/>
        <v>102</v>
      </c>
      <c r="G40" s="189">
        <f t="shared" si="4"/>
        <v>112</v>
      </c>
      <c r="H40" s="190">
        <f t="shared" si="4"/>
        <v>-10</v>
      </c>
    </row>
    <row r="41" spans="2:9" ht="12.75">
      <c r="B41" s="130" t="s">
        <v>16</v>
      </c>
      <c r="C41" s="188"/>
      <c r="D41" s="189"/>
      <c r="E41" s="187">
        <f>H42</f>
        <v>124</v>
      </c>
      <c r="F41" s="188"/>
      <c r="G41" s="189"/>
      <c r="H41" s="193">
        <v>134</v>
      </c>
      <c r="I41" s="183"/>
    </row>
    <row r="42" spans="2:8" ht="13.5" thickBot="1">
      <c r="B42" s="137" t="s">
        <v>17</v>
      </c>
      <c r="C42" s="191"/>
      <c r="D42" s="192"/>
      <c r="E42" s="274">
        <f>E41+E40</f>
        <v>100</v>
      </c>
      <c r="F42" s="275"/>
      <c r="G42" s="276"/>
      <c r="H42" s="274">
        <f>H40+H41</f>
        <v>124</v>
      </c>
    </row>
    <row r="43" spans="5:8" ht="12.75" customHeight="1" thickTop="1">
      <c r="E43" s="343"/>
      <c r="F43" s="277"/>
      <c r="G43" s="277"/>
      <c r="H43" s="348"/>
    </row>
    <row r="44" ht="12.75" customHeight="1">
      <c r="E44" s="249"/>
    </row>
    <row r="45" spans="1:20" s="249" customFormat="1" ht="12.75" customHeight="1">
      <c r="A45" s="17"/>
      <c r="B45" s="17" t="str">
        <f>'1. GENERAL'!$C$12</f>
        <v>Дата:30.03.2020г.</v>
      </c>
      <c r="C45" s="329" t="s">
        <v>89</v>
      </c>
      <c r="D45" s="329"/>
      <c r="E45" s="329"/>
      <c r="F45" s="330" t="s">
        <v>108</v>
      </c>
      <c r="G45" s="17"/>
      <c r="H45" s="17"/>
      <c r="J45" s="331"/>
      <c r="K45" s="331"/>
      <c r="L45" s="331"/>
      <c r="M45" s="331"/>
      <c r="N45" s="331"/>
      <c r="O45" s="331"/>
      <c r="P45" s="331"/>
      <c r="Q45" s="331"/>
      <c r="R45" s="331"/>
      <c r="S45" s="331"/>
      <c r="T45" s="331"/>
    </row>
    <row r="46" spans="1:20" s="249" customFormat="1" ht="12.75" customHeight="1" hidden="1">
      <c r="A46" s="17"/>
      <c r="B46" s="17"/>
      <c r="C46" s="332"/>
      <c r="D46" s="17"/>
      <c r="E46" s="329"/>
      <c r="F46" s="17"/>
      <c r="G46" s="17"/>
      <c r="H46" s="17"/>
      <c r="J46" s="331"/>
      <c r="K46" s="331"/>
      <c r="L46" s="331"/>
      <c r="M46" s="331"/>
      <c r="N46" s="331"/>
      <c r="O46" s="331"/>
      <c r="P46" s="331"/>
      <c r="Q46" s="331"/>
      <c r="R46" s="331"/>
      <c r="S46" s="331"/>
      <c r="T46" s="331"/>
    </row>
    <row r="47" spans="1:20" s="249" customFormat="1" ht="12.75" customHeight="1">
      <c r="A47" s="17"/>
      <c r="B47" s="17"/>
      <c r="C47" s="17"/>
      <c r="D47" s="17" t="str">
        <f>'1. GENERAL'!$C$14</f>
        <v>Десислава Трифонова</v>
      </c>
      <c r="E47" s="329"/>
      <c r="F47" s="17"/>
      <c r="G47" s="17" t="str">
        <f>'1. GENERAL'!$C$16</f>
        <v>Георги Данчев</v>
      </c>
      <c r="H47" s="17"/>
      <c r="J47" s="331"/>
      <c r="K47" s="331"/>
      <c r="L47" s="331"/>
      <c r="M47" s="331"/>
      <c r="N47" s="331"/>
      <c r="O47" s="331"/>
      <c r="P47" s="331"/>
      <c r="Q47" s="331"/>
      <c r="R47" s="331"/>
      <c r="S47" s="331"/>
      <c r="T47" s="331"/>
    </row>
    <row r="50" spans="3:6" ht="13.5">
      <c r="C50" s="451"/>
      <c r="D50" s="451"/>
      <c r="E50" s="451"/>
      <c r="F50" s="451"/>
    </row>
    <row r="51" spans="3:6" ht="13.5">
      <c r="C51" s="312"/>
      <c r="D51" s="312"/>
      <c r="E51" s="314"/>
      <c r="F51" s="315"/>
    </row>
    <row r="52" spans="3:6" ht="13.5">
      <c r="C52" s="451"/>
      <c r="D52" s="451"/>
      <c r="E52" s="451"/>
      <c r="F52" s="451"/>
    </row>
    <row r="53" spans="3:6" ht="13.5">
      <c r="C53" s="312"/>
      <c r="D53" s="312"/>
      <c r="E53" s="314"/>
      <c r="F53" s="315"/>
    </row>
    <row r="54" spans="3:6" ht="13.5">
      <c r="C54" s="399"/>
      <c r="D54" s="399"/>
      <c r="E54" s="314"/>
      <c r="F54" s="315"/>
    </row>
  </sheetData>
  <sheetProtection/>
  <mergeCells count="3">
    <mergeCell ref="B7:B8"/>
    <mergeCell ref="C50:F50"/>
    <mergeCell ref="C52:F52"/>
  </mergeCells>
  <printOptions horizontalCentered="1" verticalCentered="1"/>
  <pageMargins left="0.7480314960629921" right="0.7480314960629921" top="0.15748031496062992" bottom="0.15748031496062992" header="0.15748031496062992" footer="0.11811023622047245"/>
  <pageSetup fitToHeight="1" fitToWidth="1"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5"/>
  <sheetViews>
    <sheetView zoomScalePageLayoutView="0" workbookViewId="0" topLeftCell="A1">
      <selection activeCell="T12" sqref="T12"/>
    </sheetView>
  </sheetViews>
  <sheetFormatPr defaultColWidth="9.140625" defaultRowHeight="12.75"/>
  <cols>
    <col min="1" max="1" width="46.28125" style="5" customWidth="1"/>
    <col min="2" max="2" width="7.140625" style="4" customWidth="1"/>
    <col min="3" max="3" width="6.57421875" style="4" customWidth="1"/>
    <col min="4" max="4" width="6.8515625" style="4" customWidth="1"/>
    <col min="5" max="5" width="5.7109375" style="4" customWidth="1"/>
    <col min="6" max="6" width="8.00390625" style="4" customWidth="1"/>
    <col min="7" max="7" width="6.7109375" style="4" customWidth="1"/>
    <col min="8" max="8" width="5.28125" style="4" customWidth="1"/>
    <col min="9" max="9" width="6.7109375" style="4" customWidth="1"/>
    <col min="10" max="10" width="6.140625" style="4" customWidth="1"/>
    <col min="11" max="11" width="6.8515625" style="4" customWidth="1"/>
    <col min="12" max="12" width="7.421875" style="4" customWidth="1"/>
    <col min="13" max="13" width="0" style="4" hidden="1" customWidth="1"/>
    <col min="14" max="16384" width="9.140625" style="4" customWidth="1"/>
  </cols>
  <sheetData>
    <row r="1" ht="12">
      <c r="J1" s="180" t="s">
        <v>192</v>
      </c>
    </row>
    <row r="2" spans="1:12" s="1" customFormat="1" ht="18.75">
      <c r="A2" s="471" t="s">
        <v>39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</row>
    <row r="3" spans="1:11" s="1" customFormat="1" ht="15.75" customHeight="1">
      <c r="A3" s="472" t="str">
        <f>'1. GENERAL'!$C$4</f>
        <v> на ЛЕТИЩЕ ГОРНА ОРЯХОВИЦА ЕООД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</row>
    <row r="4" spans="1:11" s="1" customFormat="1" ht="15.75" customHeight="1">
      <c r="A4" s="472" t="str">
        <f>'1. GENERAL'!$C$6</f>
        <v>за 2019 г.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</row>
    <row r="5" spans="1:12" s="1" customFormat="1" ht="12" customHeight="1" thickBo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182" t="s">
        <v>18</v>
      </c>
    </row>
    <row r="6" spans="1:12" s="2" customFormat="1" ht="34.5" customHeight="1" thickTop="1">
      <c r="A6" s="473" t="s">
        <v>19</v>
      </c>
      <c r="B6" s="475" t="s">
        <v>128</v>
      </c>
      <c r="C6" s="465" t="s">
        <v>129</v>
      </c>
      <c r="D6" s="467" t="s">
        <v>130</v>
      </c>
      <c r="E6" s="475" t="s">
        <v>134</v>
      </c>
      <c r="F6" s="478"/>
      <c r="G6" s="478"/>
      <c r="H6" s="479"/>
      <c r="I6" s="465" t="s">
        <v>135</v>
      </c>
      <c r="J6" s="466"/>
      <c r="K6" s="467" t="s">
        <v>136</v>
      </c>
      <c r="L6" s="469" t="s">
        <v>20</v>
      </c>
    </row>
    <row r="7" spans="1:12" s="2" customFormat="1" ht="66" customHeight="1">
      <c r="A7" s="474"/>
      <c r="B7" s="476"/>
      <c r="C7" s="477"/>
      <c r="D7" s="468"/>
      <c r="E7" s="290" t="s">
        <v>131</v>
      </c>
      <c r="F7" s="289" t="s">
        <v>132</v>
      </c>
      <c r="G7" s="291" t="s">
        <v>133</v>
      </c>
      <c r="H7" s="291" t="s">
        <v>210</v>
      </c>
      <c r="I7" s="292" t="s">
        <v>31</v>
      </c>
      <c r="J7" s="292" t="s">
        <v>32</v>
      </c>
      <c r="K7" s="468"/>
      <c r="L7" s="470"/>
    </row>
    <row r="8" spans="1:12" s="3" customFormat="1" ht="13.5" customHeight="1" thickBot="1">
      <c r="A8" s="142" t="s">
        <v>21</v>
      </c>
      <c r="B8" s="143">
        <v>1</v>
      </c>
      <c r="C8" s="144">
        <v>2</v>
      </c>
      <c r="D8" s="144">
        <v>3</v>
      </c>
      <c r="E8" s="143">
        <v>4</v>
      </c>
      <c r="F8" s="144">
        <v>5</v>
      </c>
      <c r="G8" s="145">
        <v>6</v>
      </c>
      <c r="H8" s="144">
        <v>7</v>
      </c>
      <c r="I8" s="146">
        <v>8</v>
      </c>
      <c r="J8" s="144">
        <v>9</v>
      </c>
      <c r="K8" s="146">
        <v>10</v>
      </c>
      <c r="L8" s="147">
        <v>11</v>
      </c>
    </row>
    <row r="9" spans="1:13" s="1" customFormat="1" ht="13.5" customHeight="1" thickTop="1">
      <c r="A9" s="141" t="s">
        <v>137</v>
      </c>
      <c r="B9" s="278">
        <v>50</v>
      </c>
      <c r="C9" s="278"/>
      <c r="D9" s="278"/>
      <c r="E9" s="278">
        <v>5</v>
      </c>
      <c r="F9" s="278"/>
      <c r="G9" s="278"/>
      <c r="H9" s="278">
        <v>198</v>
      </c>
      <c r="I9" s="278"/>
      <c r="J9" s="278">
        <v>-72</v>
      </c>
      <c r="K9" s="278"/>
      <c r="L9" s="279">
        <f aca="true" t="shared" si="0" ref="L9:L25">SUM(B9:K9)</f>
        <v>181</v>
      </c>
      <c r="M9" s="1" t="e">
        <f>#REF!</f>
        <v>#REF!</v>
      </c>
    </row>
    <row r="10" spans="1:12" ht="13.5" customHeight="1" hidden="1">
      <c r="A10" s="138" t="s">
        <v>138</v>
      </c>
      <c r="B10" s="280"/>
      <c r="C10" s="280"/>
      <c r="D10" s="280"/>
      <c r="E10" s="280"/>
      <c r="F10" s="280"/>
      <c r="G10" s="280"/>
      <c r="H10" s="280"/>
      <c r="I10" s="280"/>
      <c r="J10" s="280"/>
      <c r="K10" s="280"/>
      <c r="L10" s="281">
        <f t="shared" si="0"/>
        <v>0</v>
      </c>
    </row>
    <row r="11" spans="1:12" ht="13.5" customHeight="1" hidden="1">
      <c r="A11" s="139" t="s">
        <v>139</v>
      </c>
      <c r="B11" s="280"/>
      <c r="C11" s="280"/>
      <c r="D11" s="280"/>
      <c r="E11" s="280"/>
      <c r="F11" s="280"/>
      <c r="G11" s="280"/>
      <c r="H11" s="280"/>
      <c r="I11" s="280"/>
      <c r="J11" s="280"/>
      <c r="K11" s="280"/>
      <c r="L11" s="281">
        <f t="shared" si="0"/>
        <v>0</v>
      </c>
    </row>
    <row r="12" spans="1:12" s="1" customFormat="1" ht="13.5" customHeight="1" thickBot="1">
      <c r="A12" s="388" t="s">
        <v>204</v>
      </c>
      <c r="B12" s="389">
        <f>SUM(B9:B11)</f>
        <v>50</v>
      </c>
      <c r="C12" s="390">
        <f aca="true" t="shared" si="1" ref="C12:K12">SUM(C9:C11)</f>
        <v>0</v>
      </c>
      <c r="D12" s="391">
        <f t="shared" si="1"/>
        <v>0</v>
      </c>
      <c r="E12" s="391">
        <f t="shared" si="1"/>
        <v>5</v>
      </c>
      <c r="F12" s="391">
        <f t="shared" si="1"/>
        <v>0</v>
      </c>
      <c r="G12" s="391">
        <f t="shared" si="1"/>
        <v>0</v>
      </c>
      <c r="H12" s="391">
        <f t="shared" si="1"/>
        <v>198</v>
      </c>
      <c r="I12" s="391">
        <f t="shared" si="1"/>
        <v>0</v>
      </c>
      <c r="J12" s="391">
        <f t="shared" si="1"/>
        <v>-72</v>
      </c>
      <c r="K12" s="391">
        <f t="shared" si="1"/>
        <v>0</v>
      </c>
      <c r="L12" s="392">
        <f t="shared" si="0"/>
        <v>181</v>
      </c>
    </row>
    <row r="13" spans="1:12" ht="13.5" customHeight="1" hidden="1">
      <c r="A13" s="385" t="s">
        <v>205</v>
      </c>
      <c r="B13" s="386"/>
      <c r="C13" s="386"/>
      <c r="D13" s="386"/>
      <c r="E13" s="386"/>
      <c r="F13" s="386"/>
      <c r="G13" s="386"/>
      <c r="H13" s="386"/>
      <c r="I13" s="386"/>
      <c r="J13" s="386"/>
      <c r="K13" s="386"/>
      <c r="L13" s="387">
        <f t="shared" si="0"/>
        <v>0</v>
      </c>
    </row>
    <row r="14" spans="1:12" ht="13.5" customHeight="1" hidden="1">
      <c r="A14" s="138" t="s">
        <v>140</v>
      </c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1">
        <f t="shared" si="0"/>
        <v>0</v>
      </c>
    </row>
    <row r="15" spans="1:12" ht="13.5" customHeight="1" hidden="1">
      <c r="A15" s="138" t="s">
        <v>141</v>
      </c>
      <c r="B15" s="280"/>
      <c r="C15" s="280"/>
      <c r="D15" s="280"/>
      <c r="E15" s="280"/>
      <c r="F15" s="280"/>
      <c r="G15" s="280"/>
      <c r="H15" s="280"/>
      <c r="I15" s="280"/>
      <c r="J15" s="280"/>
      <c r="K15" s="280"/>
      <c r="L15" s="281">
        <f t="shared" si="0"/>
        <v>0</v>
      </c>
    </row>
    <row r="16" spans="1:12" ht="13.5" customHeight="1" thickTop="1">
      <c r="A16" s="138" t="s">
        <v>206</v>
      </c>
      <c r="B16" s="280"/>
      <c r="C16" s="280"/>
      <c r="D16" s="280"/>
      <c r="E16" s="280"/>
      <c r="F16" s="280"/>
      <c r="G16" s="280"/>
      <c r="H16" s="280"/>
      <c r="I16" s="282"/>
      <c r="J16" s="280"/>
      <c r="K16" s="283">
        <v>-26</v>
      </c>
      <c r="L16" s="284">
        <f t="shared" si="0"/>
        <v>-26</v>
      </c>
    </row>
    <row r="17" spans="1:12" ht="13.5" customHeight="1">
      <c r="A17" s="138" t="s">
        <v>207</v>
      </c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1">
        <f t="shared" si="0"/>
        <v>0</v>
      </c>
    </row>
    <row r="18" spans="1:12" ht="13.5" customHeight="1" thickBot="1">
      <c r="A18" s="393" t="s">
        <v>22</v>
      </c>
      <c r="B18" s="394"/>
      <c r="C18" s="394"/>
      <c r="D18" s="394"/>
      <c r="E18" s="394"/>
      <c r="F18" s="394"/>
      <c r="G18" s="394"/>
      <c r="H18" s="394"/>
      <c r="I18" s="394"/>
      <c r="J18" s="394"/>
      <c r="K18" s="394"/>
      <c r="L18" s="395">
        <f t="shared" si="0"/>
        <v>0</v>
      </c>
    </row>
    <row r="19" spans="1:12" ht="11.25" customHeight="1" hidden="1">
      <c r="A19" s="385" t="s">
        <v>142</v>
      </c>
      <c r="B19" s="386"/>
      <c r="C19" s="386"/>
      <c r="D19" s="386"/>
      <c r="E19" s="386"/>
      <c r="F19" s="386"/>
      <c r="G19" s="386"/>
      <c r="H19" s="386"/>
      <c r="I19" s="386"/>
      <c r="J19" s="386"/>
      <c r="K19" s="386"/>
      <c r="L19" s="387">
        <f t="shared" si="0"/>
        <v>0</v>
      </c>
    </row>
    <row r="20" spans="1:12" ht="12" hidden="1">
      <c r="A20" s="138" t="s">
        <v>143</v>
      </c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281">
        <f t="shared" si="0"/>
        <v>0</v>
      </c>
    </row>
    <row r="21" spans="1:12" ht="12" hidden="1">
      <c r="A21" s="138" t="s">
        <v>140</v>
      </c>
      <c r="B21" s="280"/>
      <c r="C21" s="280"/>
      <c r="D21" s="280"/>
      <c r="E21" s="280"/>
      <c r="F21" s="280"/>
      <c r="G21" s="280"/>
      <c r="H21" s="280"/>
      <c r="I21" s="280"/>
      <c r="J21" s="280"/>
      <c r="K21" s="280"/>
      <c r="L21" s="281">
        <f t="shared" si="0"/>
        <v>0</v>
      </c>
    </row>
    <row r="22" spans="1:12" ht="12" hidden="1">
      <c r="A22" s="138" t="s">
        <v>141</v>
      </c>
      <c r="B22" s="280"/>
      <c r="C22" s="280"/>
      <c r="D22" s="280"/>
      <c r="E22" s="280"/>
      <c r="F22" s="280"/>
      <c r="G22" s="280"/>
      <c r="H22" s="280"/>
      <c r="I22" s="280"/>
      <c r="J22" s="280"/>
      <c r="K22" s="280"/>
      <c r="L22" s="281">
        <f t="shared" si="0"/>
        <v>0</v>
      </c>
    </row>
    <row r="23" spans="1:12" ht="12" hidden="1">
      <c r="A23" s="140" t="s">
        <v>144</v>
      </c>
      <c r="B23" s="285"/>
      <c r="C23" s="285"/>
      <c r="D23" s="285"/>
      <c r="E23" s="285"/>
      <c r="F23" s="285"/>
      <c r="G23" s="285"/>
      <c r="H23" s="285"/>
      <c r="I23" s="285"/>
      <c r="J23" s="285"/>
      <c r="K23" s="285"/>
      <c r="L23" s="281">
        <f t="shared" si="0"/>
        <v>0</v>
      </c>
    </row>
    <row r="24" spans="1:12" s="1" customFormat="1" ht="12.75" thickTop="1">
      <c r="A24" s="245" t="s">
        <v>208</v>
      </c>
      <c r="B24" s="286">
        <f>SUM(B12:B23)-B14-B15-B18-B21-B22</f>
        <v>50</v>
      </c>
      <c r="C24" s="286">
        <f aca="true" t="shared" si="2" ref="C24:K24">SUM(C12:C23)-C14-C15-C18-C21-C22</f>
        <v>0</v>
      </c>
      <c r="D24" s="286">
        <f t="shared" si="2"/>
        <v>0</v>
      </c>
      <c r="E24" s="286">
        <f t="shared" si="2"/>
        <v>5</v>
      </c>
      <c r="F24" s="286">
        <f t="shared" si="2"/>
        <v>0</v>
      </c>
      <c r="G24" s="286">
        <f t="shared" si="2"/>
        <v>0</v>
      </c>
      <c r="H24" s="286">
        <f t="shared" si="2"/>
        <v>198</v>
      </c>
      <c r="I24" s="286"/>
      <c r="J24" s="286">
        <f t="shared" si="2"/>
        <v>-72</v>
      </c>
      <c r="K24" s="286">
        <f t="shared" si="2"/>
        <v>-26</v>
      </c>
      <c r="L24" s="284">
        <f t="shared" si="0"/>
        <v>155</v>
      </c>
    </row>
    <row r="25" spans="1:12" ht="24" hidden="1">
      <c r="A25" s="139" t="s">
        <v>199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  <c r="L25" s="281">
        <f t="shared" si="0"/>
        <v>0</v>
      </c>
    </row>
    <row r="26" spans="1:14" s="1" customFormat="1" ht="12.75" thickBot="1">
      <c r="A26" s="384" t="s">
        <v>209</v>
      </c>
      <c r="B26" s="287">
        <f aca="true" t="shared" si="3" ref="B26:H26">SUM(B24:B25)</f>
        <v>50</v>
      </c>
      <c r="C26" s="287">
        <f t="shared" si="3"/>
        <v>0</v>
      </c>
      <c r="D26" s="287">
        <f t="shared" si="3"/>
        <v>0</v>
      </c>
      <c r="E26" s="287">
        <f t="shared" si="3"/>
        <v>5</v>
      </c>
      <c r="F26" s="287">
        <f t="shared" si="3"/>
        <v>0</v>
      </c>
      <c r="G26" s="287">
        <f t="shared" si="3"/>
        <v>0</v>
      </c>
      <c r="H26" s="287">
        <f t="shared" si="3"/>
        <v>198</v>
      </c>
      <c r="I26" s="287">
        <f>SUM(I24:I25)</f>
        <v>0</v>
      </c>
      <c r="J26" s="287">
        <f>SUM(J24:J25)</f>
        <v>-72</v>
      </c>
      <c r="K26" s="287">
        <f>SUM(K24:K25)</f>
        <v>-26</v>
      </c>
      <c r="L26" s="288">
        <f>SUM(L24:L25)</f>
        <v>155</v>
      </c>
      <c r="M26" s="272" t="e">
        <f>#REF!</f>
        <v>#REF!</v>
      </c>
      <c r="N26" s="273"/>
    </row>
    <row r="27" spans="1:12" ht="12.75" thickTop="1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s="1" customFormat="1" ht="10.5">
      <c r="A28" s="318" t="str">
        <f>'1. GENERAL'!$C$12</f>
        <v>Дата:30.03.2020г.</v>
      </c>
      <c r="B28" s="319"/>
      <c r="C28" s="319"/>
      <c r="D28" s="319" t="s">
        <v>89</v>
      </c>
      <c r="E28" s="319"/>
      <c r="F28" s="319"/>
      <c r="G28" s="319"/>
      <c r="H28" s="319"/>
      <c r="I28" s="319" t="s">
        <v>108</v>
      </c>
      <c r="J28" s="319"/>
      <c r="K28" s="319"/>
      <c r="L28" s="320"/>
    </row>
    <row r="29" spans="1:56" s="1" customFormat="1" ht="10.5">
      <c r="A29" s="318"/>
      <c r="B29" s="319"/>
      <c r="C29" s="319"/>
      <c r="D29" s="319"/>
      <c r="E29" s="319" t="str">
        <f>'1. GENERAL'!$C$14</f>
        <v>Десислава Трифонова</v>
      </c>
      <c r="F29" s="319"/>
      <c r="G29" s="319"/>
      <c r="H29" s="319"/>
      <c r="I29" s="319"/>
      <c r="J29" s="319" t="str">
        <f>'1. GENERAL'!$C$16</f>
        <v>Георги Данчев</v>
      </c>
      <c r="K29" s="319"/>
      <c r="L29" s="320"/>
      <c r="M29" s="320"/>
      <c r="N29" s="320"/>
      <c r="O29" s="320"/>
      <c r="P29" s="320"/>
      <c r="Q29" s="320"/>
      <c r="R29" s="320"/>
      <c r="S29" s="320"/>
      <c r="T29" s="320"/>
      <c r="U29" s="320"/>
      <c r="V29" s="320"/>
      <c r="W29" s="320"/>
      <c r="X29" s="320"/>
      <c r="Y29" s="320"/>
      <c r="Z29" s="320"/>
      <c r="AA29" s="320"/>
      <c r="AB29" s="320"/>
      <c r="AC29" s="320"/>
      <c r="AD29" s="320"/>
      <c r="AE29" s="320"/>
      <c r="AF29" s="320"/>
      <c r="AG29" s="320"/>
      <c r="AH29" s="320"/>
      <c r="AI29" s="320"/>
      <c r="AJ29" s="320"/>
      <c r="AK29" s="320"/>
      <c r="AL29" s="320"/>
      <c r="AM29" s="320"/>
      <c r="AN29" s="320"/>
      <c r="AO29" s="320"/>
      <c r="AP29" s="320"/>
      <c r="AQ29" s="320"/>
      <c r="AR29" s="320"/>
      <c r="AS29" s="320"/>
      <c r="AT29" s="320"/>
      <c r="AU29" s="320"/>
      <c r="AV29" s="320"/>
      <c r="AW29" s="320"/>
      <c r="AX29" s="320"/>
      <c r="AY29" s="320"/>
      <c r="AZ29" s="320"/>
      <c r="BA29" s="320"/>
      <c r="BB29" s="320"/>
      <c r="BC29" s="320"/>
      <c r="BD29" s="320"/>
    </row>
    <row r="30" spans="1:12" ht="12.75">
      <c r="A30" s="1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3.5">
      <c r="A31" s="7"/>
      <c r="B31" s="451"/>
      <c r="C31" s="451"/>
      <c r="D31" s="451"/>
      <c r="E31" s="451"/>
      <c r="F31" s="451"/>
      <c r="G31" s="451"/>
      <c r="J31" s="8"/>
      <c r="K31" s="12"/>
      <c r="L31" s="12"/>
    </row>
    <row r="32" spans="1:12" ht="13.5">
      <c r="A32" s="7"/>
      <c r="B32" s="312"/>
      <c r="C32" s="312"/>
      <c r="D32" s="314"/>
      <c r="E32" s="315"/>
      <c r="F32" s="8"/>
      <c r="G32" s="8"/>
      <c r="H32" s="8"/>
      <c r="I32" s="8"/>
      <c r="J32" s="8"/>
      <c r="K32" s="8"/>
      <c r="L32" s="8"/>
    </row>
    <row r="33" spans="2:5" ht="13.5">
      <c r="B33" s="451"/>
      <c r="C33" s="451"/>
      <c r="D33" s="451"/>
      <c r="E33" s="451"/>
    </row>
    <row r="34" spans="2:5" ht="13.5">
      <c r="B34" s="312"/>
      <c r="C34" s="312"/>
      <c r="D34" s="314"/>
      <c r="E34" s="315"/>
    </row>
    <row r="35" spans="2:5" ht="13.5">
      <c r="B35" s="399"/>
      <c r="C35" s="399"/>
      <c r="D35" s="314"/>
      <c r="E35" s="315"/>
    </row>
  </sheetData>
  <sheetProtection/>
  <mergeCells count="13">
    <mergeCell ref="C6:C7"/>
    <mergeCell ref="D6:D7"/>
    <mergeCell ref="E6:H6"/>
    <mergeCell ref="I6:J6"/>
    <mergeCell ref="K6:K7"/>
    <mergeCell ref="L6:L7"/>
    <mergeCell ref="B33:E33"/>
    <mergeCell ref="B31:G31"/>
    <mergeCell ref="A2:L2"/>
    <mergeCell ref="A3:K3"/>
    <mergeCell ref="A4:K4"/>
    <mergeCell ref="A6:A7"/>
    <mergeCell ref="B6:B7"/>
  </mergeCells>
  <printOptions horizontalCentered="1"/>
  <pageMargins left="0.6299212598425197" right="0.1968503937007874" top="0.7480314960629921" bottom="0.1968503937007874" header="0.7480314960629921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0">
      <selection activeCell="K22" sqref="K22"/>
    </sheetView>
  </sheetViews>
  <sheetFormatPr defaultColWidth="9.140625" defaultRowHeight="12.75"/>
  <cols>
    <col min="1" max="1" width="3.140625" style="6" customWidth="1"/>
    <col min="2" max="2" width="41.7109375" style="6" customWidth="1"/>
    <col min="3" max="5" width="8.57421875" style="6" customWidth="1"/>
    <col min="6" max="6" width="10.28125" style="6" customWidth="1"/>
    <col min="7" max="13" width="8.57421875" style="6" customWidth="1"/>
    <col min="14" max="14" width="6.421875" style="6" customWidth="1"/>
    <col min="15" max="15" width="5.7109375" style="6" customWidth="1"/>
    <col min="16" max="16" width="9.421875" style="6" customWidth="1"/>
    <col min="17" max="17" width="9.7109375" style="6" customWidth="1"/>
    <col min="18" max="18" width="9.140625" style="6" hidden="1" customWidth="1"/>
    <col min="19" max="19" width="9.140625" style="6" customWidth="1"/>
    <col min="20" max="16384" width="9.140625" style="6" customWidth="1"/>
  </cols>
  <sheetData>
    <row r="1" spans="14:16" ht="13.5">
      <c r="N1" s="489" t="s">
        <v>193</v>
      </c>
      <c r="O1" s="489"/>
      <c r="P1" s="489"/>
    </row>
    <row r="2" spans="1:14" ht="15.75" customHeight="1">
      <c r="A2" s="51"/>
      <c r="B2" s="488" t="s">
        <v>30</v>
      </c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</row>
    <row r="3" spans="1:17" ht="17.25" customHeight="1">
      <c r="A3" s="51" t="s">
        <v>23</v>
      </c>
      <c r="B3" s="488" t="s">
        <v>171</v>
      </c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52"/>
      <c r="P3" s="53"/>
      <c r="Q3" s="53"/>
    </row>
    <row r="4" spans="1:17" ht="14.25" customHeight="1">
      <c r="A4" s="51"/>
      <c r="B4" s="482" t="str">
        <f>'1. GENERAL'!C4</f>
        <v> на ЛЕТИЩЕ ГОРНА ОРЯХОВИЦА ЕООД</v>
      </c>
      <c r="C4" s="482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52"/>
      <c r="P4" s="53"/>
      <c r="Q4" s="53"/>
    </row>
    <row r="5" spans="1:17" ht="14.25" customHeight="1" thickBot="1">
      <c r="A5" s="51"/>
      <c r="B5" s="483" t="str">
        <f>'1. GENERAL'!C8</f>
        <v>към 31.12.2019г.</v>
      </c>
      <c r="C5" s="483"/>
      <c r="D5" s="483"/>
      <c r="E5" s="483"/>
      <c r="F5" s="483"/>
      <c r="G5" s="483"/>
      <c r="H5" s="483"/>
      <c r="I5" s="483"/>
      <c r="J5" s="483"/>
      <c r="K5" s="483"/>
      <c r="L5" s="483"/>
      <c r="M5" s="483"/>
      <c r="N5" s="483"/>
      <c r="O5" s="52"/>
      <c r="P5" s="53"/>
      <c r="Q5" s="148" t="s">
        <v>24</v>
      </c>
    </row>
    <row r="6" spans="1:17" s="323" customFormat="1" ht="11.25" thickTop="1">
      <c r="A6" s="490" t="s">
        <v>19</v>
      </c>
      <c r="B6" s="480"/>
      <c r="C6" s="480" t="s">
        <v>165</v>
      </c>
      <c r="D6" s="480"/>
      <c r="E6" s="480"/>
      <c r="F6" s="480"/>
      <c r="G6" s="480" t="s">
        <v>25</v>
      </c>
      <c r="H6" s="480"/>
      <c r="I6" s="480" t="s">
        <v>35</v>
      </c>
      <c r="J6" s="480" t="s">
        <v>26</v>
      </c>
      <c r="K6" s="480"/>
      <c r="L6" s="480"/>
      <c r="M6" s="480"/>
      <c r="N6" s="480" t="s">
        <v>25</v>
      </c>
      <c r="O6" s="480"/>
      <c r="P6" s="480" t="s">
        <v>36</v>
      </c>
      <c r="Q6" s="484" t="s">
        <v>27</v>
      </c>
    </row>
    <row r="7" spans="1:17" s="323" customFormat="1" ht="52.5" customHeight="1">
      <c r="A7" s="491"/>
      <c r="B7" s="481"/>
      <c r="C7" s="58" t="s">
        <v>166</v>
      </c>
      <c r="D7" s="58" t="s">
        <v>167</v>
      </c>
      <c r="E7" s="58" t="s">
        <v>168</v>
      </c>
      <c r="F7" s="58" t="s">
        <v>169</v>
      </c>
      <c r="G7" s="58" t="s">
        <v>33</v>
      </c>
      <c r="H7" s="58" t="s">
        <v>34</v>
      </c>
      <c r="I7" s="481"/>
      <c r="J7" s="58" t="s">
        <v>166</v>
      </c>
      <c r="K7" s="58" t="s">
        <v>202</v>
      </c>
      <c r="L7" s="58" t="s">
        <v>37</v>
      </c>
      <c r="M7" s="58" t="s">
        <v>170</v>
      </c>
      <c r="N7" s="58" t="s">
        <v>33</v>
      </c>
      <c r="O7" s="58" t="s">
        <v>34</v>
      </c>
      <c r="P7" s="481"/>
      <c r="Q7" s="485"/>
    </row>
    <row r="8" spans="1:17" s="249" customFormat="1" ht="13.5" thickBot="1">
      <c r="A8" s="486" t="s">
        <v>21</v>
      </c>
      <c r="B8" s="487"/>
      <c r="C8" s="316">
        <v>1</v>
      </c>
      <c r="D8" s="316">
        <v>2</v>
      </c>
      <c r="E8" s="316">
        <v>3</v>
      </c>
      <c r="F8" s="316">
        <v>4</v>
      </c>
      <c r="G8" s="316">
        <v>5</v>
      </c>
      <c r="H8" s="316">
        <v>6</v>
      </c>
      <c r="I8" s="316">
        <v>7</v>
      </c>
      <c r="J8" s="316">
        <v>8</v>
      </c>
      <c r="K8" s="316">
        <v>9</v>
      </c>
      <c r="L8" s="316">
        <v>10</v>
      </c>
      <c r="M8" s="316">
        <v>11</v>
      </c>
      <c r="N8" s="316">
        <v>12</v>
      </c>
      <c r="O8" s="316">
        <v>13</v>
      </c>
      <c r="P8" s="316">
        <v>14</v>
      </c>
      <c r="Q8" s="317">
        <v>15</v>
      </c>
    </row>
    <row r="9" spans="1:17" s="249" customFormat="1" ht="13.5" thickTop="1">
      <c r="A9" s="153" t="s">
        <v>2</v>
      </c>
      <c r="B9" s="154" t="s">
        <v>145</v>
      </c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4"/>
    </row>
    <row r="10" spans="1:17" ht="12.75">
      <c r="A10" s="149">
        <v>1</v>
      </c>
      <c r="B10" s="20" t="s">
        <v>4</v>
      </c>
      <c r="C10" s="54"/>
      <c r="D10" s="54"/>
      <c r="E10" s="54"/>
      <c r="F10" s="55">
        <f>C10+D10-E10</f>
        <v>0</v>
      </c>
      <c r="G10" s="54"/>
      <c r="H10" s="54"/>
      <c r="I10" s="55">
        <f>F10+G10-H10</f>
        <v>0</v>
      </c>
      <c r="J10" s="54"/>
      <c r="K10" s="54"/>
      <c r="L10" s="54"/>
      <c r="M10" s="55">
        <f>J10+K10-L10</f>
        <v>0</v>
      </c>
      <c r="N10" s="54"/>
      <c r="O10" s="54"/>
      <c r="P10" s="55">
        <f>M10+N10-O10</f>
        <v>0</v>
      </c>
      <c r="Q10" s="150">
        <f>I10-P10</f>
        <v>0</v>
      </c>
    </row>
    <row r="11" spans="1:18" ht="36">
      <c r="A11" s="149">
        <v>2</v>
      </c>
      <c r="B11" s="21" t="s">
        <v>146</v>
      </c>
      <c r="C11" s="54">
        <v>2</v>
      </c>
      <c r="D11" s="54"/>
      <c r="E11" s="54"/>
      <c r="F11" s="55">
        <f>C11+D11-E11</f>
        <v>2</v>
      </c>
      <c r="G11" s="54"/>
      <c r="H11" s="54"/>
      <c r="I11" s="55">
        <f>F11+G11-H11</f>
        <v>2</v>
      </c>
      <c r="J11" s="54">
        <v>2</v>
      </c>
      <c r="K11" s="54"/>
      <c r="L11" s="54"/>
      <c r="M11" s="55">
        <f>J11+K11-L11</f>
        <v>2</v>
      </c>
      <c r="N11" s="54"/>
      <c r="O11" s="54"/>
      <c r="P11" s="55">
        <f>M11+N11-O11</f>
        <v>2</v>
      </c>
      <c r="Q11" s="150">
        <f>I11-P11</f>
        <v>0</v>
      </c>
      <c r="R11" s="6" t="e">
        <f>#REF!</f>
        <v>#REF!</v>
      </c>
    </row>
    <row r="12" spans="1:17" ht="12.75">
      <c r="A12" s="149">
        <v>3</v>
      </c>
      <c r="B12" s="22" t="s">
        <v>6</v>
      </c>
      <c r="C12" s="54"/>
      <c r="D12" s="54"/>
      <c r="E12" s="54"/>
      <c r="F12" s="55">
        <f>C12+D12-E12</f>
        <v>0</v>
      </c>
      <c r="G12" s="54"/>
      <c r="H12" s="54"/>
      <c r="I12" s="55">
        <f>F12+G12-H12</f>
        <v>0</v>
      </c>
      <c r="J12" s="54"/>
      <c r="K12" s="54"/>
      <c r="L12" s="54"/>
      <c r="M12" s="55">
        <f>J12+K12-L12</f>
        <v>0</v>
      </c>
      <c r="N12" s="54"/>
      <c r="O12" s="54"/>
      <c r="P12" s="55">
        <f>M12+N12-O12</f>
        <v>0</v>
      </c>
      <c r="Q12" s="150">
        <f>I12-P12</f>
        <v>0</v>
      </c>
    </row>
    <row r="13" spans="1:17" ht="24">
      <c r="A13" s="149">
        <v>4</v>
      </c>
      <c r="B13" s="23" t="s">
        <v>147</v>
      </c>
      <c r="C13" s="54"/>
      <c r="D13" s="54"/>
      <c r="E13" s="54"/>
      <c r="F13" s="55">
        <f>C13+D13-E13</f>
        <v>0</v>
      </c>
      <c r="G13" s="54"/>
      <c r="H13" s="54"/>
      <c r="I13" s="55">
        <f>F13+G13-H13</f>
        <v>0</v>
      </c>
      <c r="J13" s="54"/>
      <c r="K13" s="54"/>
      <c r="L13" s="54"/>
      <c r="M13" s="55">
        <f>J13+K13-L13</f>
        <v>0</v>
      </c>
      <c r="N13" s="54"/>
      <c r="O13" s="54"/>
      <c r="P13" s="55">
        <f>M13+N13-O13</f>
        <v>0</v>
      </c>
      <c r="Q13" s="150">
        <f>I13-P13</f>
        <v>0</v>
      </c>
    </row>
    <row r="14" spans="1:17" s="249" customFormat="1" ht="12.75">
      <c r="A14" s="252"/>
      <c r="B14" s="56" t="s">
        <v>161</v>
      </c>
      <c r="C14" s="250">
        <f aca="true" t="shared" si="0" ref="C14:Q14">SUM(C10:C13)</f>
        <v>2</v>
      </c>
      <c r="D14" s="250">
        <f t="shared" si="0"/>
        <v>0</v>
      </c>
      <c r="E14" s="250">
        <f t="shared" si="0"/>
        <v>0</v>
      </c>
      <c r="F14" s="250">
        <f t="shared" si="0"/>
        <v>2</v>
      </c>
      <c r="G14" s="250">
        <f t="shared" si="0"/>
        <v>0</v>
      </c>
      <c r="H14" s="250">
        <f t="shared" si="0"/>
        <v>0</v>
      </c>
      <c r="I14" s="250">
        <f t="shared" si="0"/>
        <v>2</v>
      </c>
      <c r="J14" s="250">
        <f t="shared" si="0"/>
        <v>2</v>
      </c>
      <c r="K14" s="250">
        <f t="shared" si="0"/>
        <v>0</v>
      </c>
      <c r="L14" s="250">
        <f t="shared" si="0"/>
        <v>0</v>
      </c>
      <c r="M14" s="250">
        <f t="shared" si="0"/>
        <v>2</v>
      </c>
      <c r="N14" s="250">
        <f t="shared" si="0"/>
        <v>0</v>
      </c>
      <c r="O14" s="250">
        <f t="shared" si="0"/>
        <v>0</v>
      </c>
      <c r="P14" s="250">
        <f t="shared" si="0"/>
        <v>2</v>
      </c>
      <c r="Q14" s="251">
        <f t="shared" si="0"/>
        <v>0</v>
      </c>
    </row>
    <row r="15" spans="1:17" ht="12.75">
      <c r="A15" s="151" t="s">
        <v>28</v>
      </c>
      <c r="B15" s="57" t="s">
        <v>3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150"/>
    </row>
    <row r="16" spans="1:17" ht="12.75">
      <c r="A16" s="149">
        <v>1</v>
      </c>
      <c r="B16" s="26" t="s">
        <v>148</v>
      </c>
      <c r="C16" s="54"/>
      <c r="D16" s="54"/>
      <c r="E16" s="54"/>
      <c r="F16" s="55">
        <f aca="true" t="shared" si="1" ref="F16:F22">C16+D16-E16</f>
        <v>0</v>
      </c>
      <c r="G16" s="54"/>
      <c r="H16" s="54"/>
      <c r="I16" s="55">
        <f aca="true" t="shared" si="2" ref="I16:I22">F16+G16-H16</f>
        <v>0</v>
      </c>
      <c r="J16" s="54"/>
      <c r="K16" s="54"/>
      <c r="L16" s="54"/>
      <c r="M16" s="55">
        <f aca="true" t="shared" si="3" ref="M16:M22">J16+K16-L16</f>
        <v>0</v>
      </c>
      <c r="N16" s="54"/>
      <c r="O16" s="54"/>
      <c r="P16" s="55">
        <f aca="true" t="shared" si="4" ref="P16:P22">M16+N16-O16</f>
        <v>0</v>
      </c>
      <c r="Q16" s="150">
        <f aca="true" t="shared" si="5" ref="Q16:Q22">I16-P16</f>
        <v>0</v>
      </c>
    </row>
    <row r="17" spans="1:17" ht="12.75">
      <c r="A17" s="149"/>
      <c r="B17" s="26" t="s">
        <v>62</v>
      </c>
      <c r="C17" s="54"/>
      <c r="D17" s="54"/>
      <c r="E17" s="54"/>
      <c r="F17" s="55">
        <f t="shared" si="1"/>
        <v>0</v>
      </c>
      <c r="G17" s="54"/>
      <c r="H17" s="54"/>
      <c r="I17" s="55">
        <f t="shared" si="2"/>
        <v>0</v>
      </c>
      <c r="J17" s="54"/>
      <c r="K17" s="54"/>
      <c r="L17" s="54"/>
      <c r="M17" s="55">
        <f t="shared" si="3"/>
        <v>0</v>
      </c>
      <c r="N17" s="54"/>
      <c r="O17" s="54"/>
      <c r="P17" s="55">
        <f t="shared" si="4"/>
        <v>0</v>
      </c>
      <c r="Q17" s="150">
        <f t="shared" si="5"/>
        <v>0</v>
      </c>
    </row>
    <row r="18" spans="1:18" ht="12.75">
      <c r="A18" s="152"/>
      <c r="B18" s="27" t="s">
        <v>63</v>
      </c>
      <c r="C18" s="54">
        <v>32</v>
      </c>
      <c r="D18" s="54"/>
      <c r="E18" s="54"/>
      <c r="F18" s="55">
        <f t="shared" si="1"/>
        <v>32</v>
      </c>
      <c r="G18" s="54"/>
      <c r="H18" s="54"/>
      <c r="I18" s="55">
        <f t="shared" si="2"/>
        <v>32</v>
      </c>
      <c r="J18" s="54">
        <v>27</v>
      </c>
      <c r="K18" s="54">
        <v>1</v>
      </c>
      <c r="L18" s="54"/>
      <c r="M18" s="55">
        <f>J18+K18-L18</f>
        <v>28</v>
      </c>
      <c r="N18" s="54"/>
      <c r="O18" s="54"/>
      <c r="P18" s="55">
        <f t="shared" si="4"/>
        <v>28</v>
      </c>
      <c r="Q18" s="150">
        <f t="shared" si="5"/>
        <v>4</v>
      </c>
      <c r="R18" s="6" t="e">
        <f>#REF!</f>
        <v>#REF!</v>
      </c>
    </row>
    <row r="19" spans="1:18" ht="24">
      <c r="A19" s="149">
        <v>2</v>
      </c>
      <c r="B19" s="23" t="s">
        <v>149</v>
      </c>
      <c r="C19" s="54">
        <v>140</v>
      </c>
      <c r="D19" s="54"/>
      <c r="E19" s="54"/>
      <c r="F19" s="55">
        <f t="shared" si="1"/>
        <v>140</v>
      </c>
      <c r="G19" s="54"/>
      <c r="H19" s="54"/>
      <c r="I19" s="55">
        <f t="shared" si="2"/>
        <v>140</v>
      </c>
      <c r="J19" s="54">
        <v>108</v>
      </c>
      <c r="K19" s="54">
        <v>5</v>
      </c>
      <c r="L19" s="54"/>
      <c r="M19" s="55">
        <f>J19+K19-L19</f>
        <v>113</v>
      </c>
      <c r="N19" s="54"/>
      <c r="O19" s="54"/>
      <c r="P19" s="55">
        <f t="shared" si="4"/>
        <v>113</v>
      </c>
      <c r="Q19" s="150">
        <f t="shared" si="5"/>
        <v>27</v>
      </c>
      <c r="R19" s="6" t="e">
        <f>#REF!</f>
        <v>#REF!</v>
      </c>
    </row>
    <row r="20" spans="1:18" ht="12.75">
      <c r="A20" s="149">
        <v>3</v>
      </c>
      <c r="B20" s="23" t="s">
        <v>179</v>
      </c>
      <c r="C20" s="54">
        <v>9</v>
      </c>
      <c r="D20" s="54"/>
      <c r="E20" s="54"/>
      <c r="F20" s="55">
        <f t="shared" si="1"/>
        <v>9</v>
      </c>
      <c r="G20" s="54"/>
      <c r="H20" s="54"/>
      <c r="I20" s="55">
        <f t="shared" si="2"/>
        <v>9</v>
      </c>
      <c r="J20" s="54">
        <v>9</v>
      </c>
      <c r="K20" s="54"/>
      <c r="L20" s="54"/>
      <c r="M20" s="55">
        <f>J20+K20-L20</f>
        <v>9</v>
      </c>
      <c r="N20" s="54"/>
      <c r="O20" s="54"/>
      <c r="P20" s="55">
        <f t="shared" si="4"/>
        <v>9</v>
      </c>
      <c r="Q20" s="150">
        <f>I20-P20</f>
        <v>0</v>
      </c>
      <c r="R20" s="6" t="e">
        <f>#REF!</f>
        <v>#REF!</v>
      </c>
    </row>
    <row r="21" spans="1:18" ht="12.75">
      <c r="A21" s="149">
        <v>4</v>
      </c>
      <c r="B21" s="24" t="s">
        <v>150</v>
      </c>
      <c r="C21" s="54">
        <v>1</v>
      </c>
      <c r="D21" s="54"/>
      <c r="E21" s="54"/>
      <c r="F21" s="55">
        <f t="shared" si="1"/>
        <v>1</v>
      </c>
      <c r="G21" s="54"/>
      <c r="H21" s="54"/>
      <c r="I21" s="55">
        <f t="shared" si="2"/>
        <v>1</v>
      </c>
      <c r="J21" s="54">
        <v>1</v>
      </c>
      <c r="K21" s="54"/>
      <c r="L21" s="54"/>
      <c r="M21" s="55">
        <f t="shared" si="3"/>
        <v>1</v>
      </c>
      <c r="N21" s="54"/>
      <c r="O21" s="54"/>
      <c r="P21" s="55">
        <f t="shared" si="4"/>
        <v>1</v>
      </c>
      <c r="Q21" s="150">
        <f t="shared" si="5"/>
        <v>0</v>
      </c>
      <c r="R21" s="6" t="e">
        <f>#REF!</f>
        <v>#REF!</v>
      </c>
    </row>
    <row r="22" spans="1:17" ht="23.25" customHeight="1">
      <c r="A22" s="149">
        <v>5</v>
      </c>
      <c r="B22" s="23" t="s">
        <v>151</v>
      </c>
      <c r="C22" s="54"/>
      <c r="D22" s="54"/>
      <c r="E22" s="54"/>
      <c r="F22" s="55">
        <f t="shared" si="1"/>
        <v>0</v>
      </c>
      <c r="G22" s="54"/>
      <c r="H22" s="54"/>
      <c r="I22" s="55">
        <f t="shared" si="2"/>
        <v>0</v>
      </c>
      <c r="J22" s="54"/>
      <c r="K22" s="54"/>
      <c r="L22" s="54"/>
      <c r="M22" s="55">
        <f t="shared" si="3"/>
        <v>0</v>
      </c>
      <c r="N22" s="54"/>
      <c r="O22" s="54"/>
      <c r="P22" s="55">
        <f t="shared" si="4"/>
        <v>0</v>
      </c>
      <c r="Q22" s="150">
        <f t="shared" si="5"/>
        <v>0</v>
      </c>
    </row>
    <row r="23" spans="1:18" s="249" customFormat="1" ht="12.75">
      <c r="A23" s="252"/>
      <c r="B23" s="56" t="s">
        <v>160</v>
      </c>
      <c r="C23" s="250">
        <f aca="true" t="shared" si="6" ref="C23:O23">SUM(C17:C22)</f>
        <v>182</v>
      </c>
      <c r="D23" s="250">
        <f t="shared" si="6"/>
        <v>0</v>
      </c>
      <c r="E23" s="250">
        <f t="shared" si="6"/>
        <v>0</v>
      </c>
      <c r="F23" s="250">
        <f t="shared" si="6"/>
        <v>182</v>
      </c>
      <c r="G23" s="250">
        <f t="shared" si="6"/>
        <v>0</v>
      </c>
      <c r="H23" s="250">
        <f t="shared" si="6"/>
        <v>0</v>
      </c>
      <c r="I23" s="250">
        <f t="shared" si="6"/>
        <v>182</v>
      </c>
      <c r="J23" s="250">
        <f>SUM(J17:J22)</f>
        <v>145</v>
      </c>
      <c r="K23" s="250">
        <f t="shared" si="6"/>
        <v>6</v>
      </c>
      <c r="L23" s="250">
        <f t="shared" si="6"/>
        <v>0</v>
      </c>
      <c r="M23" s="250">
        <f>SUM(M17:M22)</f>
        <v>151</v>
      </c>
      <c r="N23" s="250">
        <f t="shared" si="6"/>
        <v>0</v>
      </c>
      <c r="O23" s="250">
        <f t="shared" si="6"/>
        <v>0</v>
      </c>
      <c r="P23" s="250">
        <f>SUM(P17:P22)</f>
        <v>151</v>
      </c>
      <c r="Q23" s="251">
        <f>SUM(Q17:Q22)</f>
        <v>31</v>
      </c>
      <c r="R23" s="249" t="e">
        <f>#REF!</f>
        <v>#REF!</v>
      </c>
    </row>
    <row r="24" spans="1:17" s="249" customFormat="1" ht="21">
      <c r="A24" s="151" t="s">
        <v>29</v>
      </c>
      <c r="B24" s="58" t="s">
        <v>162</v>
      </c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1"/>
    </row>
    <row r="25" spans="1:17" ht="12.75">
      <c r="A25" s="149">
        <v>1</v>
      </c>
      <c r="B25" s="26" t="s">
        <v>152</v>
      </c>
      <c r="C25" s="54"/>
      <c r="D25" s="54"/>
      <c r="E25" s="54"/>
      <c r="F25" s="55">
        <f aca="true" t="shared" si="7" ref="F25:F31">C25+D25-E25</f>
        <v>0</v>
      </c>
      <c r="G25" s="54"/>
      <c r="H25" s="54"/>
      <c r="I25" s="55">
        <f aca="true" t="shared" si="8" ref="I25:I33">F25+G25-H25</f>
        <v>0</v>
      </c>
      <c r="J25" s="54"/>
      <c r="K25" s="54"/>
      <c r="L25" s="54"/>
      <c r="M25" s="55">
        <f aca="true" t="shared" si="9" ref="M25:M31">J25+K25-L25</f>
        <v>0</v>
      </c>
      <c r="N25" s="54"/>
      <c r="O25" s="54"/>
      <c r="P25" s="55">
        <f aca="true" t="shared" si="10" ref="P25:P31">M25+N25-O25</f>
        <v>0</v>
      </c>
      <c r="Q25" s="150">
        <f aca="true" t="shared" si="11" ref="Q25:Q33">I25-P25</f>
        <v>0</v>
      </c>
    </row>
    <row r="26" spans="1:17" ht="16.5" customHeight="1">
      <c r="A26" s="149">
        <v>2</v>
      </c>
      <c r="B26" s="28" t="s">
        <v>153</v>
      </c>
      <c r="C26" s="54"/>
      <c r="D26" s="54"/>
      <c r="E26" s="54"/>
      <c r="F26" s="55">
        <f t="shared" si="7"/>
        <v>0</v>
      </c>
      <c r="G26" s="54"/>
      <c r="H26" s="54"/>
      <c r="I26" s="55">
        <f t="shared" si="8"/>
        <v>0</v>
      </c>
      <c r="J26" s="54"/>
      <c r="K26" s="54"/>
      <c r="L26" s="54"/>
      <c r="M26" s="55">
        <f t="shared" si="9"/>
        <v>0</v>
      </c>
      <c r="N26" s="54"/>
      <c r="O26" s="54"/>
      <c r="P26" s="55">
        <f t="shared" si="10"/>
        <v>0</v>
      </c>
      <c r="Q26" s="150">
        <f t="shared" si="11"/>
        <v>0</v>
      </c>
    </row>
    <row r="27" spans="1:17" ht="24">
      <c r="A27" s="149">
        <v>3</v>
      </c>
      <c r="B27" s="29" t="s">
        <v>154</v>
      </c>
      <c r="C27" s="54"/>
      <c r="D27" s="54"/>
      <c r="E27" s="54"/>
      <c r="F27" s="55">
        <f t="shared" si="7"/>
        <v>0</v>
      </c>
      <c r="G27" s="54"/>
      <c r="H27" s="54"/>
      <c r="I27" s="55">
        <f t="shared" si="8"/>
        <v>0</v>
      </c>
      <c r="J27" s="54"/>
      <c r="K27" s="54"/>
      <c r="L27" s="54"/>
      <c r="M27" s="55">
        <f t="shared" si="9"/>
        <v>0</v>
      </c>
      <c r="N27" s="54"/>
      <c r="O27" s="54"/>
      <c r="P27" s="55">
        <f t="shared" si="10"/>
        <v>0</v>
      </c>
      <c r="Q27" s="150">
        <f t="shared" si="11"/>
        <v>0</v>
      </c>
    </row>
    <row r="28" spans="1:17" ht="24">
      <c r="A28" s="149">
        <v>4</v>
      </c>
      <c r="B28" s="23" t="s">
        <v>155</v>
      </c>
      <c r="C28" s="54"/>
      <c r="D28" s="54"/>
      <c r="E28" s="54"/>
      <c r="F28" s="55">
        <f t="shared" si="7"/>
        <v>0</v>
      </c>
      <c r="G28" s="54"/>
      <c r="H28" s="54"/>
      <c r="I28" s="55">
        <f t="shared" si="8"/>
        <v>0</v>
      </c>
      <c r="J28" s="54"/>
      <c r="K28" s="54"/>
      <c r="L28" s="54"/>
      <c r="M28" s="55">
        <f t="shared" si="9"/>
        <v>0</v>
      </c>
      <c r="N28" s="54"/>
      <c r="O28" s="54"/>
      <c r="P28" s="55">
        <f t="shared" si="10"/>
        <v>0</v>
      </c>
      <c r="Q28" s="150">
        <f t="shared" si="11"/>
        <v>0</v>
      </c>
    </row>
    <row r="29" spans="1:17" ht="12.75">
      <c r="A29" s="149">
        <v>5</v>
      </c>
      <c r="B29" s="30" t="s">
        <v>156</v>
      </c>
      <c r="C29" s="54"/>
      <c r="D29" s="54"/>
      <c r="E29" s="54"/>
      <c r="F29" s="55">
        <f t="shared" si="7"/>
        <v>0</v>
      </c>
      <c r="G29" s="54"/>
      <c r="H29" s="54"/>
      <c r="I29" s="55">
        <f t="shared" si="8"/>
        <v>0</v>
      </c>
      <c r="J29" s="54"/>
      <c r="K29" s="54"/>
      <c r="L29" s="54"/>
      <c r="M29" s="55">
        <f t="shared" si="9"/>
        <v>0</v>
      </c>
      <c r="N29" s="54"/>
      <c r="O29" s="54"/>
      <c r="P29" s="55">
        <f t="shared" si="10"/>
        <v>0</v>
      </c>
      <c r="Q29" s="150">
        <f t="shared" si="11"/>
        <v>0</v>
      </c>
    </row>
    <row r="30" spans="1:17" ht="12.75">
      <c r="A30" s="149">
        <v>6</v>
      </c>
      <c r="B30" s="26" t="s">
        <v>157</v>
      </c>
      <c r="C30" s="54"/>
      <c r="D30" s="54"/>
      <c r="E30" s="54"/>
      <c r="F30" s="55">
        <f t="shared" si="7"/>
        <v>0</v>
      </c>
      <c r="G30" s="54"/>
      <c r="H30" s="54"/>
      <c r="I30" s="55">
        <f t="shared" si="8"/>
        <v>0</v>
      </c>
      <c r="J30" s="54"/>
      <c r="K30" s="54"/>
      <c r="L30" s="54"/>
      <c r="M30" s="55">
        <f t="shared" si="9"/>
        <v>0</v>
      </c>
      <c r="N30" s="54"/>
      <c r="O30" s="54"/>
      <c r="P30" s="55">
        <f t="shared" si="10"/>
        <v>0</v>
      </c>
      <c r="Q30" s="150">
        <f t="shared" si="11"/>
        <v>0</v>
      </c>
    </row>
    <row r="31" spans="1:17" ht="12.75">
      <c r="A31" s="149">
        <v>7</v>
      </c>
      <c r="B31" s="26" t="s">
        <v>158</v>
      </c>
      <c r="C31" s="54"/>
      <c r="D31" s="54"/>
      <c r="E31" s="54"/>
      <c r="F31" s="55">
        <f t="shared" si="7"/>
        <v>0</v>
      </c>
      <c r="G31" s="54"/>
      <c r="H31" s="54"/>
      <c r="I31" s="55">
        <f t="shared" si="8"/>
        <v>0</v>
      </c>
      <c r="J31" s="54"/>
      <c r="K31" s="54"/>
      <c r="L31" s="54"/>
      <c r="M31" s="55">
        <f t="shared" si="9"/>
        <v>0</v>
      </c>
      <c r="N31" s="54"/>
      <c r="O31" s="54"/>
      <c r="P31" s="55">
        <f t="shared" si="10"/>
        <v>0</v>
      </c>
      <c r="Q31" s="150">
        <f t="shared" si="11"/>
        <v>0</v>
      </c>
    </row>
    <row r="32" spans="1:17" ht="12.75">
      <c r="A32" s="149"/>
      <c r="B32" s="56" t="s">
        <v>159</v>
      </c>
      <c r="C32" s="55">
        <f>SUM(C25:C31)</f>
        <v>0</v>
      </c>
      <c r="D32" s="55">
        <f aca="true" t="shared" si="12" ref="D32:O33">SUM(D25:D31)</f>
        <v>0</v>
      </c>
      <c r="E32" s="55">
        <f t="shared" si="12"/>
        <v>0</v>
      </c>
      <c r="F32" s="55">
        <f t="shared" si="12"/>
        <v>0</v>
      </c>
      <c r="G32" s="55">
        <f t="shared" si="12"/>
        <v>0</v>
      </c>
      <c r="H32" s="55">
        <f t="shared" si="12"/>
        <v>0</v>
      </c>
      <c r="I32" s="55">
        <f t="shared" si="12"/>
        <v>0</v>
      </c>
      <c r="J32" s="55">
        <f t="shared" si="12"/>
        <v>0</v>
      </c>
      <c r="K32" s="55">
        <f t="shared" si="12"/>
        <v>0</v>
      </c>
      <c r="L32" s="55">
        <f t="shared" si="12"/>
        <v>0</v>
      </c>
      <c r="M32" s="55">
        <f t="shared" si="12"/>
        <v>0</v>
      </c>
      <c r="N32" s="55">
        <f t="shared" si="12"/>
        <v>0</v>
      </c>
      <c r="O32" s="55">
        <f t="shared" si="12"/>
        <v>0</v>
      </c>
      <c r="P32" s="55">
        <f>SUM(P25:P31)</f>
        <v>0</v>
      </c>
      <c r="Q32" s="150">
        <f>SUM(Q25:Q31)</f>
        <v>0</v>
      </c>
    </row>
    <row r="33" spans="1:18" ht="13.5" thickBot="1">
      <c r="A33" s="158" t="s">
        <v>5</v>
      </c>
      <c r="B33" s="159" t="s">
        <v>163</v>
      </c>
      <c r="C33" s="396"/>
      <c r="D33" s="397"/>
      <c r="E33" s="397"/>
      <c r="F33" s="396"/>
      <c r="G33" s="396"/>
      <c r="H33" s="396"/>
      <c r="I33" s="396">
        <f t="shared" si="8"/>
        <v>0</v>
      </c>
      <c r="J33" s="396"/>
      <c r="K33" s="396"/>
      <c r="L33" s="396"/>
      <c r="M33" s="396">
        <f t="shared" si="12"/>
        <v>0</v>
      </c>
      <c r="N33" s="396"/>
      <c r="O33" s="396"/>
      <c r="P33" s="396"/>
      <c r="Q33" s="398">
        <f t="shared" si="11"/>
        <v>0</v>
      </c>
      <c r="R33" s="6" t="e">
        <f>#REF!</f>
        <v>#REF!</v>
      </c>
    </row>
    <row r="34" spans="1:18" s="249" customFormat="1" ht="22.5" thickBot="1" thickTop="1">
      <c r="A34" s="246"/>
      <c r="B34" s="157" t="s">
        <v>164</v>
      </c>
      <c r="C34" s="247">
        <f>C14+C23+C32+C33</f>
        <v>184</v>
      </c>
      <c r="D34" s="247">
        <f>D14+D23+D32+D33</f>
        <v>0</v>
      </c>
      <c r="E34" s="247">
        <f>E14+E23+E32+E33</f>
        <v>0</v>
      </c>
      <c r="F34" s="247">
        <f>F14+F23+F32+F33</f>
        <v>184</v>
      </c>
      <c r="G34" s="247">
        <f aca="true" t="shared" si="13" ref="G34:Q34">G14+G23+G32+G33</f>
        <v>0</v>
      </c>
      <c r="H34" s="247">
        <f t="shared" si="13"/>
        <v>0</v>
      </c>
      <c r="I34" s="247">
        <f t="shared" si="13"/>
        <v>184</v>
      </c>
      <c r="J34" s="247">
        <f t="shared" si="13"/>
        <v>147</v>
      </c>
      <c r="K34" s="247">
        <f t="shared" si="13"/>
        <v>6</v>
      </c>
      <c r="L34" s="247">
        <f t="shared" si="13"/>
        <v>0</v>
      </c>
      <c r="M34" s="247">
        <f>M14+M23+M32+M33</f>
        <v>153</v>
      </c>
      <c r="N34" s="247">
        <f t="shared" si="13"/>
        <v>0</v>
      </c>
      <c r="O34" s="247">
        <f t="shared" si="13"/>
        <v>0</v>
      </c>
      <c r="P34" s="247">
        <f t="shared" si="13"/>
        <v>153</v>
      </c>
      <c r="Q34" s="248">
        <f t="shared" si="13"/>
        <v>31</v>
      </c>
      <c r="R34" s="249" t="e">
        <f>SUM(R9:R33)-R23</f>
        <v>#REF!</v>
      </c>
    </row>
    <row r="35" spans="1:17" ht="13.5" thickTop="1">
      <c r="A35" s="51"/>
      <c r="B35" s="59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</row>
    <row r="36" spans="1:17" s="61" customFormat="1" ht="11.25">
      <c r="A36" s="59"/>
      <c r="B36" s="59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1:17" s="323" customFormat="1" ht="10.5">
      <c r="A37" s="321"/>
      <c r="B37" s="321" t="str">
        <f>'1. GENERAL'!$C$12</f>
        <v>Дата:30.03.2020г.</v>
      </c>
      <c r="C37" s="321"/>
      <c r="D37" s="321"/>
      <c r="E37" s="321"/>
      <c r="F37" s="321"/>
      <c r="G37" s="322" t="s">
        <v>186</v>
      </c>
      <c r="H37" s="322"/>
      <c r="I37" s="322"/>
      <c r="J37" s="321"/>
      <c r="K37" s="321"/>
      <c r="L37" s="321"/>
      <c r="M37" s="321"/>
      <c r="N37" s="321"/>
      <c r="O37" s="322" t="s">
        <v>108</v>
      </c>
      <c r="P37" s="322"/>
      <c r="Q37" s="322"/>
    </row>
    <row r="38" spans="6:15" s="249" customFormat="1" ht="12.75">
      <c r="F38" s="324"/>
      <c r="G38" s="325"/>
      <c r="H38" s="325" t="str">
        <f>'1. GENERAL'!$C$14</f>
        <v>Десислава Трифонова</v>
      </c>
      <c r="I38" s="326"/>
      <c r="J38" s="326"/>
      <c r="K38" s="327"/>
      <c r="L38" s="328"/>
      <c r="M38" s="328"/>
      <c r="O38" s="328" t="str">
        <f>'1. GENERAL'!$C$16</f>
        <v>Георги Данчев</v>
      </c>
    </row>
    <row r="39" ht="12.75"/>
    <row r="40" ht="12.75"/>
    <row r="41" ht="12.75"/>
  </sheetData>
  <sheetProtection/>
  <mergeCells count="14">
    <mergeCell ref="Q6:Q7"/>
    <mergeCell ref="A8:B8"/>
    <mergeCell ref="B2:N2"/>
    <mergeCell ref="N1:P1"/>
    <mergeCell ref="B3:N3"/>
    <mergeCell ref="A6:B7"/>
    <mergeCell ref="C6:F6"/>
    <mergeCell ref="G6:H6"/>
    <mergeCell ref="I6:I7"/>
    <mergeCell ref="J6:M6"/>
    <mergeCell ref="N6:O6"/>
    <mergeCell ref="P6:P7"/>
    <mergeCell ref="B4:N4"/>
    <mergeCell ref="B5:N5"/>
  </mergeCells>
  <printOptions/>
  <pageMargins left="0.2362204724409449" right="0" top="0.15748031496062992" bottom="0.15748031496062992" header="0.15748031496062992" footer="0.15748031496062992"/>
  <pageSetup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Dimcho</dc:creator>
  <cp:keywords/>
  <dc:description/>
  <cp:lastModifiedBy>User</cp:lastModifiedBy>
  <cp:lastPrinted>2020-04-22T12:32:30Z</cp:lastPrinted>
  <dcterms:created xsi:type="dcterms:W3CDTF">2002-12-31T15:54:39Z</dcterms:created>
  <dcterms:modified xsi:type="dcterms:W3CDTF">2020-06-19T11:21:14Z</dcterms:modified>
  <cp:category/>
  <cp:version/>
  <cp:contentType/>
  <cp:contentStatus/>
</cp:coreProperties>
</file>